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wgcap-my.sharepoint.com/personal/edward_bos_orwgcap_org/Documents/Bos Projects/Pro Dev Workshops/Emergency Services/untitled folder/"/>
    </mc:Choice>
  </mc:AlternateContent>
  <xr:revisionPtr revIDLastSave="20" documentId="13_ncr:1_{4D78CB5D-3FDD-564D-AC1A-A34888443469}" xr6:coauthVersionLast="36" xr6:coauthVersionMax="36" xr10:uidLastSave="{439C0847-C64C-1242-8B62-DE4DF111E4A5}"/>
  <bookViews>
    <workbookView xWindow="960" yWindow="460" windowWidth="40000" windowHeight="22580" activeTab="3" xr2:uid="{D1B2DED4-7EAD-3A4C-B6AF-B6E34D1AA409}"/>
  </bookViews>
  <sheets>
    <sheet name="GSAR-Basic &amp; UDF" sheetId="1" r:id="rId1"/>
    <sheet name="Blank Schedule" sheetId="5" r:id="rId2"/>
    <sheet name="Budget Summary - View This" sheetId="6" r:id="rId3"/>
    <sheet name="Budget Details - Edit this " sheetId="7" r:id="rId4"/>
  </sheets>
  <definedNames>
    <definedName name="_xlnm.Print_Area" localSheetId="1">'Blank Schedule'!$A$1:$AD$39</definedName>
    <definedName name="_xlnm.Print_Area" localSheetId="0">'GSAR-Basic &amp; UDF'!$A$1:$T$39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7" l="1"/>
  <c r="D3" i="6" l="1"/>
  <c r="E3" i="6"/>
  <c r="E4" i="6"/>
  <c r="E5" i="6"/>
  <c r="I5" i="6"/>
  <c r="G6" i="6"/>
  <c r="I6" i="6"/>
  <c r="K6" i="6"/>
  <c r="G7" i="6"/>
  <c r="I7" i="6"/>
  <c r="D4" i="6"/>
  <c r="D5" i="6"/>
  <c r="I63" i="7"/>
  <c r="G63" i="7"/>
  <c r="G62" i="7" s="1"/>
  <c r="G17" i="6" s="1"/>
  <c r="I40" i="7"/>
  <c r="I41" i="7"/>
  <c r="I42" i="7"/>
  <c r="I43" i="7"/>
  <c r="I39" i="7"/>
  <c r="G40" i="7"/>
  <c r="G41" i="7"/>
  <c r="G42" i="7"/>
  <c r="G43" i="7"/>
  <c r="G38" i="7" s="1"/>
  <c r="G39" i="7"/>
  <c r="I48" i="7"/>
  <c r="I56" i="7"/>
  <c r="I53" i="7" s="1"/>
  <c r="I47" i="7" s="1"/>
  <c r="I15" i="6" s="1"/>
  <c r="G56" i="7"/>
  <c r="I18" i="7"/>
  <c r="G18" i="7"/>
  <c r="K14" i="6"/>
  <c r="K11" i="7"/>
  <c r="K11" i="6" s="1"/>
  <c r="K32" i="7"/>
  <c r="K13" i="6" s="1"/>
  <c r="I32" i="7"/>
  <c r="I13" i="6" s="1"/>
  <c r="G32" i="7"/>
  <c r="G13" i="6" s="1"/>
  <c r="K38" i="7"/>
  <c r="K57" i="7"/>
  <c r="K16" i="6" s="1"/>
  <c r="I57" i="7"/>
  <c r="I16" i="6" s="1"/>
  <c r="G57" i="7"/>
  <c r="G16" i="6" s="1"/>
  <c r="K62" i="7"/>
  <c r="K17" i="6" s="1"/>
  <c r="I62" i="7"/>
  <c r="I17" i="6" s="1"/>
  <c r="K75" i="7"/>
  <c r="K19" i="6" s="1"/>
  <c r="K69" i="7"/>
  <c r="K18" i="6" s="1"/>
  <c r="I70" i="7"/>
  <c r="I69" i="7" s="1"/>
  <c r="I18" i="6" s="1"/>
  <c r="G70" i="7"/>
  <c r="G69" i="7" s="1"/>
  <c r="G18" i="6" s="1"/>
  <c r="K53" i="7"/>
  <c r="G53" i="7"/>
  <c r="K48" i="7"/>
  <c r="G48" i="7"/>
  <c r="K47" i="7"/>
  <c r="K15" i="6" s="1"/>
  <c r="K4" i="7"/>
  <c r="K4" i="6" s="1"/>
  <c r="K5" i="7"/>
  <c r="K5" i="6" s="1"/>
  <c r="K6" i="7"/>
  <c r="K7" i="7"/>
  <c r="K7" i="6" s="1"/>
  <c r="K3" i="7"/>
  <c r="K3" i="6" s="1"/>
  <c r="K17" i="7"/>
  <c r="K12" i="6" s="1"/>
  <c r="I17" i="7"/>
  <c r="I12" i="6" s="1"/>
  <c r="G17" i="7"/>
  <c r="G12" i="6" s="1"/>
  <c r="I11" i="7"/>
  <c r="I11" i="6" s="1"/>
  <c r="G11" i="7"/>
  <c r="G11" i="6" s="1"/>
  <c r="I5" i="7"/>
  <c r="I76" i="7" s="1"/>
  <c r="I75" i="7" s="1"/>
  <c r="I19" i="6" s="1"/>
  <c r="G5" i="7"/>
  <c r="G76" i="7" s="1"/>
  <c r="G75" i="7" s="1"/>
  <c r="G19" i="6" s="1"/>
  <c r="I4" i="7"/>
  <c r="I4" i="6" s="1"/>
  <c r="G4" i="7"/>
  <c r="G4" i="6" s="1"/>
  <c r="I3" i="7"/>
  <c r="I3" i="6" s="1"/>
  <c r="G3" i="7"/>
  <c r="G3" i="6" s="1"/>
  <c r="I38" i="7" l="1"/>
  <c r="I14" i="6" s="1"/>
  <c r="I20" i="6" s="1"/>
  <c r="I21" i="6" s="1"/>
  <c r="G5" i="6"/>
  <c r="I8" i="7"/>
  <c r="I8" i="6" s="1"/>
  <c r="G8" i="7"/>
  <c r="G8" i="6" s="1"/>
  <c r="G14" i="6"/>
  <c r="G20" i="6" s="1"/>
  <c r="G21" i="6" s="1"/>
  <c r="G47" i="7"/>
  <c r="G15" i="6" s="1"/>
  <c r="I82" i="7"/>
  <c r="I83" i="7" s="1"/>
  <c r="K20" i="6"/>
  <c r="K21" i="6" s="1"/>
  <c r="K82" i="7"/>
  <c r="K83" i="7" s="1"/>
  <c r="G82" i="7" l="1"/>
  <c r="G83" i="7" s="1"/>
  <c r="I24" i="6"/>
  <c r="G24" i="6"/>
  <c r="K8" i="6"/>
  <c r="K24" i="6" s="1"/>
</calcChain>
</file>

<file path=xl/sharedStrings.xml><?xml version="1.0" encoding="utf-8"?>
<sst xmlns="http://schemas.openxmlformats.org/spreadsheetml/2006/main" count="848" uniqueCount="204">
  <si>
    <t>Weekend 1</t>
  </si>
  <si>
    <t>Friday</t>
  </si>
  <si>
    <t>Saturday</t>
  </si>
  <si>
    <t>Sunday</t>
  </si>
  <si>
    <t>0630</t>
  </si>
  <si>
    <t>0700</t>
  </si>
  <si>
    <t>0730</t>
  </si>
  <si>
    <t>0800</t>
  </si>
  <si>
    <t>0830</t>
  </si>
  <si>
    <t>0900</t>
  </si>
  <si>
    <t>0930</t>
  </si>
  <si>
    <t>1000</t>
  </si>
  <si>
    <t>1030</t>
  </si>
  <si>
    <t>1100</t>
  </si>
  <si>
    <t>1130</t>
  </si>
  <si>
    <t>1230</t>
  </si>
  <si>
    <t>1300</t>
  </si>
  <si>
    <t>1330</t>
  </si>
  <si>
    <t>1400</t>
  </si>
  <si>
    <t>1200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</si>
  <si>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</si>
  <si>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</si>
  <si>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</si>
  <si>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</si>
  <si>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</si>
  <si>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</si>
  <si>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</si>
  <si>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</si>
  <si>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</si>
  <si>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</si>
  <si>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</si>
  <si>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</si>
  <si>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2030</t>
  </si>
  <si>
    <t>2100</t>
  </si>
  <si>
    <t>2130</t>
  </si>
  <si>
    <t>2200</t>
  </si>
  <si>
    <t>Staff Arrival</t>
  </si>
  <si>
    <t>Student Arrival</t>
  </si>
  <si>
    <t>Welcome/Safety Brief</t>
  </si>
  <si>
    <t>Team Assignments &amp; Dinner</t>
  </si>
  <si>
    <t>Class Period 1</t>
  </si>
  <si>
    <t>Eval Period</t>
  </si>
  <si>
    <t>Briefing for Saturday</t>
  </si>
  <si>
    <t>Lights Out</t>
  </si>
  <si>
    <t>End of Training Day</t>
  </si>
  <si>
    <t>Student Dismissal</t>
  </si>
  <si>
    <t>Staff Debrief</t>
  </si>
  <si>
    <t>Staff Dismissal</t>
  </si>
  <si>
    <t>Reville</t>
  </si>
  <si>
    <t>Hygiene Time</t>
  </si>
  <si>
    <t>Student Debrief</t>
  </si>
  <si>
    <t>Sortie Briefing</t>
  </si>
  <si>
    <t>Sortie 1</t>
  </si>
  <si>
    <t>Friday Tasks</t>
  </si>
  <si>
    <t>Knowledge Based Tasks</t>
  </si>
  <si>
    <t>Practical Tasks</t>
  </si>
  <si>
    <t>Saturday Tasks</t>
  </si>
  <si>
    <t>Sunday Tasks</t>
  </si>
  <si>
    <t>Team Breakout &amp; Dinner</t>
  </si>
  <si>
    <t>Weekend 2</t>
  </si>
  <si>
    <t>Weekend 3</t>
  </si>
  <si>
    <t>Weekend 4</t>
  </si>
  <si>
    <t>Weekend 5</t>
  </si>
  <si>
    <t>Cleanup</t>
  </si>
  <si>
    <t>Natural Hazards</t>
  </si>
  <si>
    <t>Hot/Cold Weather</t>
  </si>
  <si>
    <t>Ground Team Equipment</t>
  </si>
  <si>
    <t>Breakfast</t>
  </si>
  <si>
    <t>Lunch</t>
  </si>
  <si>
    <t>First Aid &amp; CPR</t>
  </si>
  <si>
    <t>O-0902 - Exercise Universal Precautions</t>
  </si>
  <si>
    <t>O-0502 - Participate In A Litter Carry</t>
  </si>
  <si>
    <t>Team Time &amp; Dinner</t>
  </si>
  <si>
    <t>O-0002 - Conduct Individual Refit</t>
  </si>
  <si>
    <t>O-0101 - Identify Natural Hazards</t>
  </si>
  <si>
    <t>O-0001 - Prepare Ground Team Ind. Equipment</t>
  </si>
  <si>
    <t>O-0003 - Prevent And Treat Hot Weather Injuries</t>
  </si>
  <si>
    <t>O-0004 - Prevent And Treat Cold Weather Injuries</t>
  </si>
  <si>
    <t>L-0001 - Basic Radio Procedures For ES Operators</t>
  </si>
  <si>
    <t>L-0002 - Basic Radio Operations Procedures</t>
  </si>
  <si>
    <t>L-0003 - Employ Appropriate Frequencies And Repeaters</t>
  </si>
  <si>
    <t>P-0101 - Keep A Team Log</t>
  </si>
  <si>
    <t>CAP Missions Briefing</t>
  </si>
  <si>
    <t>Team Night Navigation Exercise</t>
  </si>
  <si>
    <t>Shelter Building</t>
  </si>
  <si>
    <t>SAR is an Emergency</t>
  </si>
  <si>
    <t>P-0102 - Conduct A Phone Alert</t>
  </si>
  <si>
    <t>O-0601 - Conduct Actions If Lost</t>
  </si>
  <si>
    <t>Land Navigation for GTM</t>
  </si>
  <si>
    <t>O-0702 - Use A Signal Mirror</t>
  </si>
  <si>
    <t>O-0302 - Locate A Distress Beacon</t>
  </si>
  <si>
    <t>O-0301 - Determine Dist. Beacon Bearing</t>
  </si>
  <si>
    <t>Land Survival</t>
  </si>
  <si>
    <t>Field Sanitation &amp; Hygiene</t>
  </si>
  <si>
    <t>O-0103 - Conduct Field Sanitation And Hygiene</t>
  </si>
  <si>
    <t>O-0201 - Use A Compass</t>
  </si>
  <si>
    <t>Electronic Direction Finding</t>
  </si>
  <si>
    <t>O-0102 - Prevent &amp; Treat Fatigue</t>
  </si>
  <si>
    <t>Communications &amp; DF Sortie                         (Breakfast Enroute)</t>
  </si>
  <si>
    <t>First Aid Scenario Sortie                         (Breakfast Enroute)</t>
  </si>
  <si>
    <t>Land Navigation Scenario Sortie                         (Breakfast Enroute)</t>
  </si>
  <si>
    <t>Search Line Scenario Sortie                         (Breakfast Enroute)</t>
  </si>
  <si>
    <t>Line Search Techniques</t>
  </si>
  <si>
    <t>Land Navigation Practice</t>
  </si>
  <si>
    <t>Night Navigation</t>
  </si>
  <si>
    <t>DF Practical &amp; Evaluation</t>
  </si>
  <si>
    <t>L-0101 - Inspect a Vehicle</t>
  </si>
  <si>
    <t>UDF Sortie                                               (Breakfast Enroute)</t>
  </si>
  <si>
    <t>O-0205 - Locate Point Using CAP Grid System</t>
  </si>
  <si>
    <t>Stations: CAP Grid System; Terrain Association; Point-to-Point Driving Directions</t>
  </si>
  <si>
    <t>O-0218 - Locate own position on a map using terrain association</t>
  </si>
  <si>
    <t>O-0220 - Move from point to point in a vehicle using a map</t>
  </si>
  <si>
    <t>Land Navigation for GTL</t>
  </si>
  <si>
    <t>Stations: Determine &amp; Plot Azimuth on a Map; Deactive Beacon; Ramp Check</t>
  </si>
  <si>
    <t>O-0303 - Deactivate a distress beacon</t>
  </si>
  <si>
    <t>O-0420 - Perform an Airfield Search (Ramp check)</t>
  </si>
  <si>
    <t>Land Survival Practice: Shelter Building Techniques; Signal Mirror</t>
  </si>
  <si>
    <t>Stations: Compass Refresher; GPS Basics; Prevent &amp; Treat Fatigue</t>
  </si>
  <si>
    <t>Litter Carry</t>
  </si>
  <si>
    <t>O-0413 - Participate in a Hasty Search</t>
  </si>
  <si>
    <t>Introduction to Man Tracking</t>
  </si>
  <si>
    <t>Ground Vehicle Search Techniques</t>
  </si>
  <si>
    <t>Line Search Practice</t>
  </si>
  <si>
    <t>SAR Responsibilities &amp; Team Activation</t>
  </si>
  <si>
    <t>Hasty Search &amp; Ramp Check</t>
  </si>
  <si>
    <t>Knowledge Task Evaluation</t>
  </si>
  <si>
    <t>ICUT Practical &amp;                Communications Tasks Evaluation</t>
  </si>
  <si>
    <t>ICUT Classroom Instruction                       &amp; Quizzes</t>
  </si>
  <si>
    <t>Stations: Gear Check Eval; ICS 214 Training; Hot &amp; Cold Wx Injuries</t>
  </si>
  <si>
    <t>Make-Up Task &amp; Evaluation Time</t>
  </si>
  <si>
    <t>Exercise Briefing</t>
  </si>
  <si>
    <t>Student Graduation</t>
  </si>
  <si>
    <t>Graduation Exercise</t>
  </si>
  <si>
    <t>Exercise Debrief</t>
  </si>
  <si>
    <t>Continuing Education</t>
  </si>
  <si>
    <t>CAPT 117</t>
  </si>
  <si>
    <t>O-0304 - Triangulate Distress Beacon Signal</t>
  </si>
  <si>
    <t>ICUT Practical &amp;          Communications Tasks Training</t>
  </si>
  <si>
    <t> O-0406 - Use whistle signals</t>
  </si>
  <si>
    <t> O-0407 - Conduct attraction techniques</t>
  </si>
  <si>
    <t> O-0408 - Identify aircraft search clues</t>
  </si>
  <si>
    <t> O-0409 - Identify missing person search clues</t>
  </si>
  <si>
    <t> O-0411 - Conduct individual actions on locating a clue</t>
  </si>
  <si>
    <t> O-0412 - Conduct individual actions on find</t>
  </si>
  <si>
    <t> O-0403 - Employ scanning techniques while on foot</t>
  </si>
  <si>
    <t> O-0404 - Move as part of a search line</t>
  </si>
  <si>
    <t> O-0405 - Communicate to other members of a search line)</t>
  </si>
  <si>
    <t> O-0410 - Mark a route</t>
  </si>
  <si>
    <t>Vehicle Inspection &amp; Clearance &amp; Knots &amp; Ropes Rotation</t>
  </si>
  <si>
    <t>Student Fees</t>
  </si>
  <si>
    <t>Staff Fees</t>
  </si>
  <si>
    <t>per person</t>
  </si>
  <si>
    <t>Donated Items</t>
  </si>
  <si>
    <t>Canteen</t>
  </si>
  <si>
    <t>ACTUAL</t>
  </si>
  <si>
    <t>ATTENDANCE</t>
  </si>
  <si>
    <t>INCOME (NON-APPROPRIATED)</t>
  </si>
  <si>
    <t>EXPENSES (NON-APPROPRIATED)</t>
  </si>
  <si>
    <t>Total Income (Non-Appropriated)</t>
  </si>
  <si>
    <t>Canteen Sales</t>
  </si>
  <si>
    <t>Red Cross Course Fees</t>
  </si>
  <si>
    <t>Total Expenses (Non-Appropriated)</t>
  </si>
  <si>
    <t>15% Contingency</t>
  </si>
  <si>
    <t>Medical Supplies</t>
  </si>
  <si>
    <t>ES Training Supplies</t>
  </si>
  <si>
    <t>Admin Supplies</t>
  </si>
  <si>
    <t>Food</t>
  </si>
  <si>
    <t>Food (Meals)</t>
  </si>
  <si>
    <t>Postage</t>
  </si>
  <si>
    <t>Printing</t>
  </si>
  <si>
    <t>Recognition Items</t>
  </si>
  <si>
    <t>Other Expenses</t>
  </si>
  <si>
    <t>LOW (18)</t>
  </si>
  <si>
    <t>HIGH (24)</t>
  </si>
  <si>
    <t>None Projected</t>
  </si>
  <si>
    <t>#</t>
  </si>
  <si>
    <t>Collectables</t>
  </si>
  <si>
    <t>Popcorn</t>
  </si>
  <si>
    <t>Soda</t>
  </si>
  <si>
    <t>Juice</t>
  </si>
  <si>
    <t>Patches</t>
  </si>
  <si>
    <t>GT Badge, Cloth</t>
  </si>
  <si>
    <t>each</t>
  </si>
  <si>
    <t>Task Guides</t>
  </si>
  <si>
    <t>NET (NON-APPROPRIATED)</t>
  </si>
  <si>
    <t>GSAR Log Books</t>
  </si>
  <si>
    <t>Granola Bars &amp; Snacks</t>
  </si>
  <si>
    <t>Paracord</t>
  </si>
  <si>
    <t>Orienteering Control Markers</t>
  </si>
  <si>
    <t>Moulage</t>
  </si>
  <si>
    <t>AA Batteries</t>
  </si>
  <si>
    <t>Red Cross Fees</t>
  </si>
  <si>
    <t>T-Shirts (Spreadshirt)</t>
  </si>
  <si>
    <t>Weel 1 Meals</t>
  </si>
  <si>
    <t>Week 2 Meals</t>
  </si>
  <si>
    <t>Week 3 Meals</t>
  </si>
  <si>
    <t>Week 4 Meals</t>
  </si>
  <si>
    <t>Week 5 Meals</t>
  </si>
  <si>
    <t>Training Materials</t>
  </si>
  <si>
    <t>Pens</t>
  </si>
  <si>
    <t>Leadership Movie Night:                     Coach Carter                                   Canteen</t>
  </si>
  <si>
    <t>Aerospace Movie Night:                       Hidden figures                                   Canteen</t>
  </si>
  <si>
    <t>ES Movie Night:                                         Only the Brave                                   Canteen</t>
  </si>
  <si>
    <t>SAR Movie Night:                                     The Guardian                                   Canteen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</si>
</sst>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6"/>
      <name val="Calibri"/>
      <family val="2"/>
      <scheme val="minor"/>
    </font>
    <font>
      <sz val="7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Helvetica"/>
      <family val="2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/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4" fontId="18" fillId="3" borderId="0" xfId="1" applyFont="1" applyFill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18" fillId="3" borderId="0" xfId="1" quotePrefix="1" applyFont="1" applyFill="1" applyAlignment="1">
      <alignment horizontal="right" vertical="center"/>
    </xf>
    <xf numFmtId="44" fontId="18" fillId="3" borderId="0" xfId="1" applyFont="1" applyFill="1" applyAlignment="1">
      <alignment horizontal="right" vertical="center"/>
    </xf>
    <xf numFmtId="6" fontId="0" fillId="0" borderId="0" xfId="0" applyNumberFormat="1" applyAlignment="1">
      <alignment vertical="center"/>
    </xf>
    <xf numFmtId="44" fontId="0" fillId="0" borderId="0" xfId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44" fontId="0" fillId="4" borderId="0" xfId="1" applyFont="1" applyFill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44" fontId="17" fillId="4" borderId="10" xfId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44" fontId="17" fillId="5" borderId="0" xfId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righ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44" fontId="17" fillId="6" borderId="0" xfId="1" applyFont="1" applyFill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horizontal="righ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center" vertical="center"/>
    </xf>
    <xf numFmtId="44" fontId="17" fillId="6" borderId="9" xfId="1" applyFont="1" applyFill="1" applyBorder="1" applyAlignment="1">
      <alignment horizontal="center" vertical="center"/>
    </xf>
    <xf numFmtId="44" fontId="2" fillId="0" borderId="0" xfId="1" applyFont="1" applyAlignment="1">
      <alignment horizontal="right" vertical="center"/>
    </xf>
    <xf numFmtId="44" fontId="0" fillId="4" borderId="0" xfId="1" applyFont="1" applyFill="1" applyAlignment="1">
      <alignment horizontal="right" vertical="center"/>
    </xf>
    <xf numFmtId="44" fontId="0" fillId="0" borderId="9" xfId="1" applyFont="1" applyBorder="1" applyAlignment="1">
      <alignment horizontal="right" vertical="center"/>
    </xf>
    <xf numFmtId="44" fontId="0" fillId="5" borderId="0" xfId="1" applyFont="1" applyFill="1" applyAlignment="1">
      <alignment horizontal="right" vertical="center"/>
    </xf>
    <xf numFmtId="44" fontId="0" fillId="6" borderId="0" xfId="1" applyFont="1" applyFill="1" applyAlignment="1">
      <alignment horizontal="right" vertical="center"/>
    </xf>
    <xf numFmtId="44" fontId="0" fillId="6" borderId="9" xfId="1" applyFont="1" applyFill="1" applyBorder="1" applyAlignment="1">
      <alignment horizontal="right" vertical="center"/>
    </xf>
    <xf numFmtId="44" fontId="0" fillId="4" borderId="10" xfId="1" applyFont="1" applyFill="1" applyBorder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4" fontId="1" fillId="3" borderId="0" xfId="1" applyFont="1" applyFill="1" applyAlignment="1">
      <alignment horizontal="center" vertical="center"/>
    </xf>
    <xf numFmtId="6" fontId="2" fillId="0" borderId="0" xfId="0" applyNumberFormat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5A94-E601-0E4E-BA41-5F2628CF2811}">
  <dimension ref="A1:T50"/>
  <sheetViews>
    <sheetView view="pageLayout" zoomScaleNormal="100" workbookViewId="0">
      <selection activeCell="D5" sqref="D5"/>
    </sheetView>
  </sheetViews>
  <sheetFormatPr baseColWidth="10" defaultRowHeight="16"/>
  <cols>
    <col min="1" max="1" width="6.6640625" style="2" customWidth="1"/>
    <col min="2" max="4" width="30" style="2" customWidth="1"/>
    <col min="5" max="5" width="6.6640625" style="1" customWidth="1"/>
    <col min="6" max="8" width="30" style="1" customWidth="1"/>
    <col min="9" max="9" width="6.83203125" style="1" customWidth="1"/>
    <col min="10" max="12" width="30" style="1" customWidth="1"/>
    <col min="13" max="13" width="6.6640625" style="1" customWidth="1"/>
    <col min="14" max="16" width="30" style="1" customWidth="1"/>
    <col min="17" max="17" width="6.6640625" style="1" customWidth="1"/>
    <col min="18" max="20" width="30" style="1" customWidth="1"/>
    <col min="21" max="16384" width="10.83203125" style="1"/>
  </cols>
  <sheetData>
    <row r="1" spans="1:20" ht="26">
      <c r="A1" s="94" t="s">
        <v>0</v>
      </c>
      <c r="B1" s="94"/>
      <c r="C1" s="94"/>
      <c r="D1" s="94"/>
      <c r="E1" s="94" t="s">
        <v>59</v>
      </c>
      <c r="F1" s="94"/>
      <c r="G1" s="94"/>
      <c r="H1" s="94"/>
      <c r="I1" s="94" t="s">
        <v>60</v>
      </c>
      <c r="J1" s="94"/>
      <c r="K1" s="94"/>
      <c r="L1" s="94"/>
      <c r="M1" s="94" t="s">
        <v>61</v>
      </c>
      <c r="N1" s="94"/>
      <c r="O1" s="94"/>
      <c r="P1" s="94"/>
      <c r="Q1" s="94" t="s">
        <v>62</v>
      </c>
      <c r="R1" s="94"/>
      <c r="S1" s="94"/>
      <c r="T1" s="94"/>
    </row>
    <row r="2" spans="1:20">
      <c r="A2" s="7"/>
      <c r="B2" s="7" t="s">
        <v>1</v>
      </c>
      <c r="C2" s="7" t="s">
        <v>2</v>
      </c>
      <c r="D2" s="7" t="s">
        <v>3</v>
      </c>
      <c r="E2" s="12"/>
      <c r="F2" s="7" t="s">
        <v>1</v>
      </c>
      <c r="G2" s="7" t="s">
        <v>2</v>
      </c>
      <c r="H2" s="7" t="s">
        <v>3</v>
      </c>
      <c r="I2" s="12"/>
      <c r="J2" s="7" t="s">
        <v>1</v>
      </c>
      <c r="K2" s="7" t="s">
        <v>2</v>
      </c>
      <c r="L2" s="7" t="s">
        <v>3</v>
      </c>
      <c r="M2" s="7"/>
      <c r="N2" s="7" t="s">
        <v>1</v>
      </c>
      <c r="O2" s="7" t="s">
        <v>2</v>
      </c>
      <c r="P2" s="7" t="s">
        <v>3</v>
      </c>
      <c r="Q2" s="7"/>
      <c r="R2" s="7" t="s">
        <v>1</v>
      </c>
      <c r="S2" s="7" t="s">
        <v>2</v>
      </c>
      <c r="T2" s="7" t="s">
        <v>3</v>
      </c>
    </row>
    <row r="3" spans="1:20">
      <c r="A3" s="9" t="s">
        <v>4</v>
      </c>
      <c r="B3" s="95"/>
      <c r="C3" s="7" t="s">
        <v>48</v>
      </c>
      <c r="D3" s="7" t="s">
        <v>48</v>
      </c>
      <c r="E3" s="13" t="s">
        <v>4</v>
      </c>
      <c r="F3" s="95"/>
      <c r="G3" s="7" t="s">
        <v>48</v>
      </c>
      <c r="H3" s="7" t="s">
        <v>48</v>
      </c>
      <c r="I3" s="13" t="s">
        <v>4</v>
      </c>
      <c r="J3" s="95"/>
      <c r="K3" s="7" t="s">
        <v>48</v>
      </c>
      <c r="L3" s="7" t="s">
        <v>48</v>
      </c>
      <c r="M3" s="9" t="s">
        <v>4</v>
      </c>
      <c r="N3" s="95"/>
      <c r="O3" s="7" t="s">
        <v>48</v>
      </c>
      <c r="P3" s="7" t="s">
        <v>48</v>
      </c>
      <c r="Q3" s="9" t="s">
        <v>4</v>
      </c>
      <c r="R3" s="95"/>
      <c r="S3" s="7" t="s">
        <v>48</v>
      </c>
      <c r="T3" s="7" t="s">
        <v>48</v>
      </c>
    </row>
    <row r="4" spans="1:20">
      <c r="A4" s="9" t="s">
        <v>5</v>
      </c>
      <c r="B4" s="95"/>
      <c r="C4" s="7" t="s">
        <v>49</v>
      </c>
      <c r="D4" s="7" t="s">
        <v>49</v>
      </c>
      <c r="E4" s="13" t="s">
        <v>5</v>
      </c>
      <c r="F4" s="95"/>
      <c r="G4" s="7" t="s">
        <v>49</v>
      </c>
      <c r="H4" s="7" t="s">
        <v>49</v>
      </c>
      <c r="I4" s="13" t="s">
        <v>5</v>
      </c>
      <c r="J4" s="95"/>
      <c r="K4" s="7" t="s">
        <v>49</v>
      </c>
      <c r="L4" s="7" t="s">
        <v>49</v>
      </c>
      <c r="M4" s="9" t="s">
        <v>5</v>
      </c>
      <c r="N4" s="95"/>
      <c r="O4" s="7" t="s">
        <v>49</v>
      </c>
      <c r="P4" s="7" t="s">
        <v>49</v>
      </c>
      <c r="Q4" s="9" t="s">
        <v>5</v>
      </c>
      <c r="R4" s="95"/>
      <c r="S4" s="7" t="s">
        <v>49</v>
      </c>
      <c r="T4" s="7" t="s">
        <v>49</v>
      </c>
    </row>
    <row r="5" spans="1:20">
      <c r="A5" s="9" t="s">
        <v>6</v>
      </c>
      <c r="B5" s="95"/>
      <c r="C5" s="7" t="s">
        <v>67</v>
      </c>
      <c r="D5" s="7" t="s">
        <v>51</v>
      </c>
      <c r="E5" s="13" t="s">
        <v>6</v>
      </c>
      <c r="F5" s="95"/>
      <c r="G5" s="7" t="s">
        <v>67</v>
      </c>
      <c r="H5" s="7" t="s">
        <v>51</v>
      </c>
      <c r="I5" s="13" t="s">
        <v>6</v>
      </c>
      <c r="J5" s="95"/>
      <c r="K5" s="7" t="s">
        <v>67</v>
      </c>
      <c r="L5" s="7" t="s">
        <v>51</v>
      </c>
      <c r="M5" s="9" t="s">
        <v>6</v>
      </c>
      <c r="N5" s="95"/>
      <c r="O5" s="7" t="s">
        <v>67</v>
      </c>
      <c r="P5" s="7" t="s">
        <v>51</v>
      </c>
      <c r="Q5" s="9" t="s">
        <v>6</v>
      </c>
      <c r="R5" s="95"/>
      <c r="S5" s="7" t="s">
        <v>67</v>
      </c>
      <c r="T5" s="7" t="s">
        <v>51</v>
      </c>
    </row>
    <row r="6" spans="1:20" ht="16" customHeight="1">
      <c r="A6" s="9" t="s">
        <v>7</v>
      </c>
      <c r="B6" s="95"/>
      <c r="C6" s="100" t="s">
        <v>128</v>
      </c>
      <c r="D6" s="96" t="s">
        <v>98</v>
      </c>
      <c r="E6" s="13" t="s">
        <v>7</v>
      </c>
      <c r="F6" s="95"/>
      <c r="G6" s="17" t="s">
        <v>85</v>
      </c>
      <c r="H6" s="96" t="s">
        <v>99</v>
      </c>
      <c r="I6" s="13" t="s">
        <v>7</v>
      </c>
      <c r="J6" s="95"/>
      <c r="K6" s="17" t="s">
        <v>92</v>
      </c>
      <c r="L6" s="96" t="s">
        <v>100</v>
      </c>
      <c r="M6" s="9" t="s">
        <v>7</v>
      </c>
      <c r="N6" s="95"/>
      <c r="O6" s="17" t="s">
        <v>102</v>
      </c>
      <c r="P6" s="96" t="s">
        <v>101</v>
      </c>
      <c r="Q6" s="9" t="s">
        <v>7</v>
      </c>
      <c r="R6" s="95"/>
      <c r="S6" s="97" t="s">
        <v>129</v>
      </c>
      <c r="T6" s="100" t="s">
        <v>107</v>
      </c>
    </row>
    <row r="7" spans="1:20" ht="17">
      <c r="A7" s="9" t="s">
        <v>8</v>
      </c>
      <c r="B7" s="95"/>
      <c r="C7" s="101"/>
      <c r="D7" s="96"/>
      <c r="E7" s="13" t="s">
        <v>8</v>
      </c>
      <c r="F7" s="95"/>
      <c r="G7" s="31" t="s">
        <v>123</v>
      </c>
      <c r="H7" s="96"/>
      <c r="I7" s="13" t="s">
        <v>8</v>
      </c>
      <c r="J7" s="95"/>
      <c r="K7" s="17" t="s">
        <v>93</v>
      </c>
      <c r="L7" s="96"/>
      <c r="M7" s="9" t="s">
        <v>8</v>
      </c>
      <c r="N7" s="95"/>
      <c r="O7" s="20" t="s">
        <v>120</v>
      </c>
      <c r="P7" s="96"/>
      <c r="Q7" s="9" t="s">
        <v>8</v>
      </c>
      <c r="R7" s="95"/>
      <c r="S7" s="99"/>
      <c r="T7" s="101"/>
    </row>
    <row r="8" spans="1:20">
      <c r="A8" s="9" t="s">
        <v>9</v>
      </c>
      <c r="B8" s="95"/>
      <c r="C8" s="101"/>
      <c r="D8" s="96"/>
      <c r="E8" s="13" t="s">
        <v>9</v>
      </c>
      <c r="F8" s="95"/>
      <c r="G8" s="97" t="s">
        <v>69</v>
      </c>
      <c r="H8" s="96"/>
      <c r="I8" s="13" t="s">
        <v>9</v>
      </c>
      <c r="J8" s="95"/>
      <c r="K8" s="100" t="s">
        <v>116</v>
      </c>
      <c r="L8" s="96"/>
      <c r="M8" s="9" t="s">
        <v>9</v>
      </c>
      <c r="N8" s="95"/>
      <c r="O8" s="17" t="s">
        <v>121</v>
      </c>
      <c r="P8" s="96"/>
      <c r="Q8" s="9" t="s">
        <v>9</v>
      </c>
      <c r="R8" s="95"/>
      <c r="S8" s="99"/>
      <c r="T8" s="101"/>
    </row>
    <row r="9" spans="1:20">
      <c r="A9" s="9" t="s">
        <v>10</v>
      </c>
      <c r="B9" s="95"/>
      <c r="C9" s="102"/>
      <c r="D9" s="96"/>
      <c r="E9" s="13" t="s">
        <v>10</v>
      </c>
      <c r="F9" s="95"/>
      <c r="G9" s="99"/>
      <c r="H9" s="96"/>
      <c r="I9" s="13" t="s">
        <v>10</v>
      </c>
      <c r="J9" s="95"/>
      <c r="K9" s="102"/>
      <c r="L9" s="96"/>
      <c r="M9" s="9" t="s">
        <v>10</v>
      </c>
      <c r="N9" s="95"/>
      <c r="O9" s="97" t="s">
        <v>122</v>
      </c>
      <c r="P9" s="96"/>
      <c r="Q9" s="9" t="s">
        <v>10</v>
      </c>
      <c r="R9" s="95"/>
      <c r="S9" s="99"/>
      <c r="T9" s="102"/>
    </row>
    <row r="10" spans="1:20">
      <c r="A10" s="9" t="s">
        <v>11</v>
      </c>
      <c r="B10" s="95"/>
      <c r="C10" s="100" t="s">
        <v>127</v>
      </c>
      <c r="D10" s="96"/>
      <c r="E10" s="13" t="s">
        <v>11</v>
      </c>
      <c r="F10" s="95"/>
      <c r="G10" s="99"/>
      <c r="H10" s="96"/>
      <c r="I10" s="13" t="s">
        <v>11</v>
      </c>
      <c r="J10" s="95"/>
      <c r="K10" s="106" t="s">
        <v>88</v>
      </c>
      <c r="L10" s="96"/>
      <c r="M10" s="9" t="s">
        <v>11</v>
      </c>
      <c r="N10" s="95"/>
      <c r="O10" s="99"/>
      <c r="P10" s="96"/>
      <c r="Q10" s="9" t="s">
        <v>11</v>
      </c>
      <c r="R10" s="95"/>
      <c r="S10" s="99"/>
      <c r="T10" s="97" t="s">
        <v>131</v>
      </c>
    </row>
    <row r="11" spans="1:20">
      <c r="A11" s="9" t="s">
        <v>12</v>
      </c>
      <c r="B11" s="95"/>
      <c r="C11" s="101"/>
      <c r="D11" s="7" t="s">
        <v>50</v>
      </c>
      <c r="E11" s="13" t="s">
        <v>12</v>
      </c>
      <c r="F11" s="95"/>
      <c r="G11" s="99"/>
      <c r="H11" s="7" t="s">
        <v>50</v>
      </c>
      <c r="I11" s="13" t="s">
        <v>12</v>
      </c>
      <c r="J11" s="95"/>
      <c r="K11" s="107"/>
      <c r="L11" s="7" t="s">
        <v>50</v>
      </c>
      <c r="M11" s="9" t="s">
        <v>12</v>
      </c>
      <c r="N11" s="95"/>
      <c r="O11" s="99"/>
      <c r="P11" s="7" t="s">
        <v>50</v>
      </c>
      <c r="Q11" s="9" t="s">
        <v>12</v>
      </c>
      <c r="R11" s="95"/>
      <c r="S11" s="99"/>
      <c r="T11" s="98"/>
    </row>
    <row r="12" spans="1:20">
      <c r="A12" s="9" t="s">
        <v>13</v>
      </c>
      <c r="B12" s="95"/>
      <c r="C12" s="101"/>
      <c r="D12" s="7" t="s">
        <v>45</v>
      </c>
      <c r="E12" s="13" t="s">
        <v>13</v>
      </c>
      <c r="F12" s="95"/>
      <c r="G12" s="99"/>
      <c r="H12" s="7" t="s">
        <v>45</v>
      </c>
      <c r="I12" s="13" t="s">
        <v>13</v>
      </c>
      <c r="J12" s="95"/>
      <c r="K12" s="97" t="s">
        <v>103</v>
      </c>
      <c r="L12" s="7" t="s">
        <v>45</v>
      </c>
      <c r="M12" s="9" t="s">
        <v>13</v>
      </c>
      <c r="N12" s="95"/>
      <c r="O12" s="99"/>
      <c r="P12" s="7" t="s">
        <v>45</v>
      </c>
      <c r="Q12" s="9" t="s">
        <v>13</v>
      </c>
      <c r="R12" s="95"/>
      <c r="S12" s="98"/>
      <c r="T12" s="7" t="s">
        <v>45</v>
      </c>
    </row>
    <row r="13" spans="1:20">
      <c r="A13" s="9" t="s">
        <v>14</v>
      </c>
      <c r="B13" s="95"/>
      <c r="C13" s="101"/>
      <c r="D13" s="7" t="s">
        <v>63</v>
      </c>
      <c r="E13" s="13" t="s">
        <v>14</v>
      </c>
      <c r="F13" s="95"/>
      <c r="G13" s="99"/>
      <c r="H13" s="7" t="s">
        <v>63</v>
      </c>
      <c r="I13" s="13" t="s">
        <v>14</v>
      </c>
      <c r="J13" s="95"/>
      <c r="K13" s="99"/>
      <c r="L13" s="7" t="s">
        <v>63</v>
      </c>
      <c r="M13" s="9" t="s">
        <v>14</v>
      </c>
      <c r="N13" s="95"/>
      <c r="O13" s="99"/>
      <c r="P13" s="7" t="s">
        <v>63</v>
      </c>
      <c r="Q13" s="9" t="s">
        <v>14</v>
      </c>
      <c r="R13" s="95"/>
      <c r="S13" s="97" t="s">
        <v>130</v>
      </c>
      <c r="T13" s="7" t="s">
        <v>63</v>
      </c>
    </row>
    <row r="14" spans="1:20">
      <c r="A14" s="9" t="s">
        <v>19</v>
      </c>
      <c r="B14" s="95"/>
      <c r="C14" s="102"/>
      <c r="D14" s="7" t="s">
        <v>46</v>
      </c>
      <c r="E14" s="9" t="s">
        <v>19</v>
      </c>
      <c r="F14" s="95"/>
      <c r="G14" s="98"/>
      <c r="H14" s="7" t="s">
        <v>46</v>
      </c>
      <c r="I14" s="13" t="s">
        <v>19</v>
      </c>
      <c r="J14" s="95"/>
      <c r="K14" s="98"/>
      <c r="L14" s="7" t="s">
        <v>46</v>
      </c>
      <c r="M14" s="9" t="s">
        <v>19</v>
      </c>
      <c r="N14" s="95"/>
      <c r="O14" s="98"/>
      <c r="P14" s="7" t="s">
        <v>46</v>
      </c>
      <c r="Q14" s="9" t="s">
        <v>19</v>
      </c>
      <c r="R14" s="95"/>
      <c r="S14" s="98"/>
      <c r="T14" s="7" t="s">
        <v>46</v>
      </c>
    </row>
    <row r="15" spans="1:20">
      <c r="A15" s="9" t="s">
        <v>15</v>
      </c>
      <c r="B15" s="95"/>
      <c r="C15" s="16" t="s">
        <v>68</v>
      </c>
      <c r="D15" s="7" t="s">
        <v>47</v>
      </c>
      <c r="E15" s="13" t="s">
        <v>15</v>
      </c>
      <c r="F15" s="95"/>
      <c r="G15" s="7" t="s">
        <v>68</v>
      </c>
      <c r="H15" s="7" t="s">
        <v>47</v>
      </c>
      <c r="I15" s="13" t="s">
        <v>15</v>
      </c>
      <c r="J15" s="95"/>
      <c r="K15" s="7" t="s">
        <v>68</v>
      </c>
      <c r="L15" s="7" t="s">
        <v>47</v>
      </c>
      <c r="M15" s="13" t="s">
        <v>15</v>
      </c>
      <c r="N15" s="95"/>
      <c r="O15" s="7" t="s">
        <v>68</v>
      </c>
      <c r="P15" s="7" t="s">
        <v>47</v>
      </c>
      <c r="Q15" s="9" t="s">
        <v>15</v>
      </c>
      <c r="R15" s="95"/>
      <c r="S15" s="7" t="s">
        <v>68</v>
      </c>
      <c r="T15" s="7" t="s">
        <v>47</v>
      </c>
    </row>
    <row r="16" spans="1:20">
      <c r="A16" s="9" t="s">
        <v>16</v>
      </c>
      <c r="B16" s="95"/>
      <c r="C16" s="110" t="s">
        <v>137</v>
      </c>
      <c r="D16" s="97"/>
      <c r="E16" s="13" t="s">
        <v>16</v>
      </c>
      <c r="F16" s="95"/>
      <c r="G16" s="97" t="s">
        <v>69</v>
      </c>
      <c r="H16" s="97"/>
      <c r="I16" s="13" t="s">
        <v>16</v>
      </c>
      <c r="J16" s="95"/>
      <c r="K16" s="17" t="s">
        <v>104</v>
      </c>
      <c r="L16" s="97"/>
      <c r="M16" s="13" t="s">
        <v>16</v>
      </c>
      <c r="N16" s="95"/>
      <c r="O16" s="97" t="s">
        <v>122</v>
      </c>
      <c r="P16" s="97"/>
      <c r="Q16" s="9" t="s">
        <v>16</v>
      </c>
      <c r="R16" s="95"/>
      <c r="S16" s="97" t="s">
        <v>132</v>
      </c>
      <c r="T16" s="97"/>
    </row>
    <row r="17" spans="1:20">
      <c r="A17" s="9" t="s">
        <v>17</v>
      </c>
      <c r="B17" s="95"/>
      <c r="C17" s="111"/>
      <c r="D17" s="99"/>
      <c r="E17" s="13" t="s">
        <v>17</v>
      </c>
      <c r="F17" s="95"/>
      <c r="G17" s="99"/>
      <c r="H17" s="99"/>
      <c r="I17" s="13" t="s">
        <v>17</v>
      </c>
      <c r="J17" s="95"/>
      <c r="K17" s="106" t="s">
        <v>112</v>
      </c>
      <c r="L17" s="99"/>
      <c r="M17" s="13" t="s">
        <v>17</v>
      </c>
      <c r="N17" s="95"/>
      <c r="O17" s="99"/>
      <c r="P17" s="99"/>
      <c r="Q17" s="9" t="s">
        <v>17</v>
      </c>
      <c r="R17" s="95"/>
      <c r="S17" s="99"/>
      <c r="T17" s="99"/>
    </row>
    <row r="18" spans="1:20">
      <c r="A18" s="9" t="s">
        <v>18</v>
      </c>
      <c r="B18" s="95"/>
      <c r="C18" s="112"/>
      <c r="D18" s="99"/>
      <c r="E18" s="13" t="s">
        <v>18</v>
      </c>
      <c r="F18" s="95"/>
      <c r="G18" s="99"/>
      <c r="H18" s="99"/>
      <c r="I18" s="13" t="s">
        <v>18</v>
      </c>
      <c r="J18" s="95"/>
      <c r="K18" s="107"/>
      <c r="L18" s="99"/>
      <c r="M18" s="13" t="s">
        <v>18</v>
      </c>
      <c r="N18" s="95"/>
      <c r="O18" s="99"/>
      <c r="P18" s="99"/>
      <c r="Q18" s="9" t="s">
        <v>18</v>
      </c>
      <c r="R18" s="95"/>
      <c r="S18" s="99"/>
      <c r="T18" s="99"/>
    </row>
    <row r="19" spans="1:20" ht="16" customHeight="1">
      <c r="A19" s="9" t="s">
        <v>20</v>
      </c>
      <c r="B19" s="95"/>
      <c r="C19" s="110" t="s">
        <v>126</v>
      </c>
      <c r="D19" s="99"/>
      <c r="E19" s="13" t="s">
        <v>20</v>
      </c>
      <c r="F19" s="95"/>
      <c r="G19" s="99"/>
      <c r="H19" s="99"/>
      <c r="I19" s="13" t="s">
        <v>20</v>
      </c>
      <c r="J19" s="95"/>
      <c r="K19" s="100" t="s">
        <v>113</v>
      </c>
      <c r="L19" s="99"/>
      <c r="M19" s="13" t="s">
        <v>20</v>
      </c>
      <c r="N19" s="95"/>
      <c r="O19" s="99"/>
      <c r="P19" s="99"/>
      <c r="Q19" s="9" t="s">
        <v>20</v>
      </c>
      <c r="R19" s="95"/>
      <c r="S19" s="99"/>
      <c r="T19" s="99"/>
    </row>
    <row r="20" spans="1:20">
      <c r="A20" s="9" t="s">
        <v>21</v>
      </c>
      <c r="B20" s="95"/>
      <c r="C20" s="111"/>
      <c r="D20" s="99"/>
      <c r="E20" s="13" t="s">
        <v>21</v>
      </c>
      <c r="F20" s="95"/>
      <c r="G20" s="98"/>
      <c r="H20" s="99"/>
      <c r="I20" s="13" t="s">
        <v>21</v>
      </c>
      <c r="J20" s="95"/>
      <c r="K20" s="101"/>
      <c r="L20" s="99"/>
      <c r="M20" s="13" t="s">
        <v>21</v>
      </c>
      <c r="N20" s="95"/>
      <c r="O20" s="98"/>
      <c r="P20" s="99"/>
      <c r="Q20" s="9" t="s">
        <v>21</v>
      </c>
      <c r="R20" s="95"/>
      <c r="S20" s="99"/>
      <c r="T20" s="99"/>
    </row>
    <row r="21" spans="1:20">
      <c r="A21" s="9" t="s">
        <v>22</v>
      </c>
      <c r="B21" s="95"/>
      <c r="C21" s="112"/>
      <c r="D21" s="99"/>
      <c r="E21" s="13" t="s">
        <v>22</v>
      </c>
      <c r="F21" s="95"/>
      <c r="G21" s="115" t="s">
        <v>118</v>
      </c>
      <c r="H21" s="99"/>
      <c r="I21" s="13" t="s">
        <v>22</v>
      </c>
      <c r="J21" s="95"/>
      <c r="K21" s="101"/>
      <c r="L21" s="99"/>
      <c r="M21" s="13" t="s">
        <v>22</v>
      </c>
      <c r="N21" s="95"/>
      <c r="O21" s="97" t="s">
        <v>125</v>
      </c>
      <c r="P21" s="99"/>
      <c r="Q21" s="9" t="s">
        <v>22</v>
      </c>
      <c r="R21" s="95"/>
      <c r="S21" s="99"/>
      <c r="T21" s="99"/>
    </row>
    <row r="22" spans="1:20" ht="16" customHeight="1">
      <c r="A22" s="9" t="s">
        <v>23</v>
      </c>
      <c r="B22" s="95"/>
      <c r="C22" s="108" t="s">
        <v>82</v>
      </c>
      <c r="D22" s="99"/>
      <c r="E22" s="13" t="s">
        <v>23</v>
      </c>
      <c r="F22" s="95"/>
      <c r="G22" s="114"/>
      <c r="H22" s="99"/>
      <c r="I22" s="13" t="s">
        <v>23</v>
      </c>
      <c r="J22" s="95"/>
      <c r="K22" s="101"/>
      <c r="L22" s="99"/>
      <c r="M22" s="13" t="s">
        <v>23</v>
      </c>
      <c r="N22" s="95"/>
      <c r="O22" s="99"/>
      <c r="P22" s="99"/>
      <c r="Q22" s="9" t="s">
        <v>23</v>
      </c>
      <c r="R22" s="95"/>
      <c r="S22" s="99"/>
      <c r="T22" s="99"/>
    </row>
    <row r="23" spans="1:20">
      <c r="A23" s="9" t="s">
        <v>24</v>
      </c>
      <c r="B23" s="95"/>
      <c r="C23" s="109"/>
      <c r="D23" s="99"/>
      <c r="E23" s="13" t="s">
        <v>24</v>
      </c>
      <c r="F23" s="95"/>
      <c r="G23" s="100" t="s">
        <v>148</v>
      </c>
      <c r="H23" s="99"/>
      <c r="I23" s="13" t="s">
        <v>24</v>
      </c>
      <c r="J23" s="95"/>
      <c r="K23" s="102"/>
      <c r="L23" s="99"/>
      <c r="M23" s="13" t="s">
        <v>24</v>
      </c>
      <c r="N23" s="95"/>
      <c r="O23" s="98"/>
      <c r="P23" s="99"/>
      <c r="Q23" s="9" t="s">
        <v>24</v>
      </c>
      <c r="R23" s="95"/>
      <c r="S23" s="99"/>
      <c r="T23" s="99"/>
    </row>
    <row r="24" spans="1:20">
      <c r="A24" s="9" t="s">
        <v>25</v>
      </c>
      <c r="B24" s="7" t="s">
        <v>36</v>
      </c>
      <c r="C24" s="17" t="s">
        <v>96</v>
      </c>
      <c r="D24" s="99"/>
      <c r="E24" s="13" t="s">
        <v>25</v>
      </c>
      <c r="F24" s="7" t="s">
        <v>36</v>
      </c>
      <c r="G24" s="101"/>
      <c r="H24" s="99"/>
      <c r="I24" s="13" t="s">
        <v>25</v>
      </c>
      <c r="J24" s="7" t="s">
        <v>36</v>
      </c>
      <c r="K24" s="100" t="s">
        <v>84</v>
      </c>
      <c r="L24" s="99"/>
      <c r="M24" s="13" t="s">
        <v>25</v>
      </c>
      <c r="N24" s="7" t="s">
        <v>36</v>
      </c>
      <c r="O24" s="7"/>
      <c r="P24" s="99"/>
      <c r="Q24" s="9" t="s">
        <v>25</v>
      </c>
      <c r="R24" s="7" t="s">
        <v>36</v>
      </c>
      <c r="S24" s="98"/>
      <c r="T24" s="99"/>
    </row>
    <row r="25" spans="1:20">
      <c r="A25" s="9" t="s">
        <v>26</v>
      </c>
      <c r="B25" s="7" t="s">
        <v>37</v>
      </c>
      <c r="C25" s="113" t="s">
        <v>105</v>
      </c>
      <c r="D25" s="99"/>
      <c r="E25" s="13" t="s">
        <v>26</v>
      </c>
      <c r="F25" s="7" t="s">
        <v>37</v>
      </c>
      <c r="G25" s="101"/>
      <c r="H25" s="99"/>
      <c r="I25" s="13" t="s">
        <v>26</v>
      </c>
      <c r="J25" s="7" t="s">
        <v>37</v>
      </c>
      <c r="K25" s="101"/>
      <c r="L25" s="99"/>
      <c r="M25" s="13" t="s">
        <v>26</v>
      </c>
      <c r="N25" s="7" t="s">
        <v>37</v>
      </c>
      <c r="O25" s="7"/>
      <c r="P25" s="99"/>
      <c r="Q25" s="9" t="s">
        <v>26</v>
      </c>
      <c r="R25" s="7" t="s">
        <v>37</v>
      </c>
      <c r="S25" s="97" t="s">
        <v>133</v>
      </c>
      <c r="T25" s="99"/>
    </row>
    <row r="26" spans="1:20">
      <c r="A26" s="9" t="s">
        <v>27</v>
      </c>
      <c r="B26" s="8" t="s">
        <v>38</v>
      </c>
      <c r="C26" s="114"/>
      <c r="D26" s="99"/>
      <c r="E26" s="13" t="s">
        <v>27</v>
      </c>
      <c r="F26" s="8" t="s">
        <v>38</v>
      </c>
      <c r="G26" s="102"/>
      <c r="H26" s="99"/>
      <c r="I26" s="13" t="s">
        <v>27</v>
      </c>
      <c r="J26" s="8" t="s">
        <v>38</v>
      </c>
      <c r="K26" s="102"/>
      <c r="L26" s="99"/>
      <c r="M26" s="13" t="s">
        <v>27</v>
      </c>
      <c r="N26" s="8" t="s">
        <v>38</v>
      </c>
      <c r="O26" s="7"/>
      <c r="P26" s="99"/>
      <c r="Q26" s="9" t="s">
        <v>27</v>
      </c>
      <c r="R26" s="8" t="s">
        <v>38</v>
      </c>
      <c r="S26" s="98"/>
      <c r="T26" s="99"/>
    </row>
    <row r="27" spans="1:20" ht="17" customHeight="1">
      <c r="A27" s="9" t="s">
        <v>28</v>
      </c>
      <c r="B27" s="96" t="s">
        <v>58</v>
      </c>
      <c r="C27" s="97" t="s">
        <v>72</v>
      </c>
      <c r="D27" s="99"/>
      <c r="E27" s="9" t="s">
        <v>28</v>
      </c>
      <c r="F27" s="96" t="s">
        <v>58</v>
      </c>
      <c r="G27" s="97" t="s">
        <v>72</v>
      </c>
      <c r="H27" s="99"/>
      <c r="I27" s="13" t="s">
        <v>28</v>
      </c>
      <c r="J27" s="96" t="s">
        <v>58</v>
      </c>
      <c r="K27" s="97" t="s">
        <v>72</v>
      </c>
      <c r="L27" s="99"/>
      <c r="M27" s="9" t="s">
        <v>28</v>
      </c>
      <c r="N27" s="96" t="s">
        <v>58</v>
      </c>
      <c r="O27" s="97" t="s">
        <v>72</v>
      </c>
      <c r="P27" s="99"/>
      <c r="Q27" s="9" t="s">
        <v>28</v>
      </c>
      <c r="R27" s="96" t="s">
        <v>58</v>
      </c>
      <c r="S27" s="97" t="s">
        <v>72</v>
      </c>
      <c r="T27" s="99"/>
    </row>
    <row r="28" spans="1:20">
      <c r="A28" s="9" t="s">
        <v>29</v>
      </c>
      <c r="B28" s="96"/>
      <c r="C28" s="98"/>
      <c r="D28" s="99"/>
      <c r="E28" s="13" t="s">
        <v>29</v>
      </c>
      <c r="F28" s="96"/>
      <c r="G28" s="98"/>
      <c r="H28" s="99"/>
      <c r="I28" s="13" t="s">
        <v>29</v>
      </c>
      <c r="J28" s="96"/>
      <c r="K28" s="98"/>
      <c r="L28" s="99"/>
      <c r="M28" s="9" t="s">
        <v>29</v>
      </c>
      <c r="N28" s="96"/>
      <c r="O28" s="98"/>
      <c r="P28" s="99"/>
      <c r="Q28" s="9" t="s">
        <v>29</v>
      </c>
      <c r="R28" s="96"/>
      <c r="S28" s="98"/>
      <c r="T28" s="99"/>
    </row>
    <row r="29" spans="1:20" ht="16" customHeight="1">
      <c r="A29" s="9" t="s">
        <v>30</v>
      </c>
      <c r="B29" s="21" t="s">
        <v>64</v>
      </c>
      <c r="C29" s="100" t="s">
        <v>200</v>
      </c>
      <c r="D29" s="99"/>
      <c r="E29" s="13" t="s">
        <v>30</v>
      </c>
      <c r="F29" s="100" t="s">
        <v>109</v>
      </c>
      <c r="G29" s="100" t="s">
        <v>201</v>
      </c>
      <c r="H29" s="99"/>
      <c r="I29" s="13" t="s">
        <v>30</v>
      </c>
      <c r="J29" s="100" t="s">
        <v>117</v>
      </c>
      <c r="K29" s="100" t="s">
        <v>83</v>
      </c>
      <c r="L29" s="99"/>
      <c r="M29" s="9" t="s">
        <v>30</v>
      </c>
      <c r="N29" s="103" t="s">
        <v>124</v>
      </c>
      <c r="O29" s="100" t="s">
        <v>202</v>
      </c>
      <c r="P29" s="99"/>
      <c r="Q29" s="9" t="s">
        <v>30</v>
      </c>
      <c r="R29" s="20" t="s">
        <v>134</v>
      </c>
      <c r="S29" s="100" t="s">
        <v>203</v>
      </c>
      <c r="T29" s="99"/>
    </row>
    <row r="30" spans="1:20">
      <c r="A30" s="9" t="s">
        <v>31</v>
      </c>
      <c r="B30" s="21" t="s">
        <v>65</v>
      </c>
      <c r="C30" s="101"/>
      <c r="D30" s="99"/>
      <c r="E30" s="13" t="s">
        <v>31</v>
      </c>
      <c r="F30" s="101"/>
      <c r="G30" s="101"/>
      <c r="H30" s="99"/>
      <c r="I30" s="13" t="s">
        <v>31</v>
      </c>
      <c r="J30" s="101"/>
      <c r="K30" s="101"/>
      <c r="L30" s="99"/>
      <c r="M30" s="9" t="s">
        <v>31</v>
      </c>
      <c r="N30" s="104"/>
      <c r="O30" s="101"/>
      <c r="P30" s="99"/>
      <c r="Q30" s="9" t="s">
        <v>31</v>
      </c>
      <c r="R30" s="97" t="s">
        <v>135</v>
      </c>
      <c r="S30" s="101"/>
      <c r="T30" s="99"/>
    </row>
    <row r="31" spans="1:20">
      <c r="A31" s="9" t="s">
        <v>32</v>
      </c>
      <c r="B31" s="22" t="s">
        <v>66</v>
      </c>
      <c r="C31" s="101"/>
      <c r="D31" s="99"/>
      <c r="E31" s="13" t="s">
        <v>32</v>
      </c>
      <c r="F31" s="102"/>
      <c r="G31" s="101"/>
      <c r="H31" s="99"/>
      <c r="I31" s="13" t="s">
        <v>32</v>
      </c>
      <c r="J31" s="102"/>
      <c r="K31" s="101"/>
      <c r="L31" s="99"/>
      <c r="M31" s="9" t="s">
        <v>32</v>
      </c>
      <c r="N31" s="105"/>
      <c r="O31" s="101"/>
      <c r="P31" s="99"/>
      <c r="Q31" s="9" t="s">
        <v>32</v>
      </c>
      <c r="R31" s="98"/>
      <c r="S31" s="101"/>
      <c r="T31" s="99"/>
    </row>
    <row r="32" spans="1:20">
      <c r="A32" s="9" t="s">
        <v>33</v>
      </c>
      <c r="B32" s="96" t="s">
        <v>42</v>
      </c>
      <c r="C32" s="101"/>
      <c r="D32" s="99"/>
      <c r="E32" s="13" t="s">
        <v>33</v>
      </c>
      <c r="F32" s="96" t="s">
        <v>42</v>
      </c>
      <c r="G32" s="101"/>
      <c r="H32" s="99"/>
      <c r="I32" s="13" t="s">
        <v>33</v>
      </c>
      <c r="J32" s="96" t="s">
        <v>42</v>
      </c>
      <c r="K32" s="101"/>
      <c r="L32" s="99"/>
      <c r="M32" s="9" t="s">
        <v>33</v>
      </c>
      <c r="N32" s="96" t="s">
        <v>42</v>
      </c>
      <c r="O32" s="101"/>
      <c r="P32" s="99"/>
      <c r="Q32" s="9" t="s">
        <v>33</v>
      </c>
      <c r="R32" s="96" t="s">
        <v>42</v>
      </c>
      <c r="S32" s="101"/>
      <c r="T32" s="99"/>
    </row>
    <row r="33" spans="1:20">
      <c r="A33" s="9" t="s">
        <v>34</v>
      </c>
      <c r="B33" s="96"/>
      <c r="C33" s="102"/>
      <c r="D33" s="99"/>
      <c r="E33" s="13" t="s">
        <v>34</v>
      </c>
      <c r="F33" s="96"/>
      <c r="G33" s="102"/>
      <c r="H33" s="99"/>
      <c r="I33" s="13" t="s">
        <v>34</v>
      </c>
      <c r="J33" s="96"/>
      <c r="K33" s="102"/>
      <c r="L33" s="99"/>
      <c r="M33" s="9" t="s">
        <v>34</v>
      </c>
      <c r="N33" s="96"/>
      <c r="O33" s="102"/>
      <c r="P33" s="99"/>
      <c r="Q33" s="9" t="s">
        <v>34</v>
      </c>
      <c r="R33" s="96"/>
      <c r="S33" s="102"/>
      <c r="T33" s="99"/>
    </row>
    <row r="34" spans="1:20">
      <c r="A34" s="9" t="s">
        <v>35</v>
      </c>
      <c r="B34" s="7" t="s">
        <v>44</v>
      </c>
      <c r="C34" s="7" t="s">
        <v>44</v>
      </c>
      <c r="D34" s="99"/>
      <c r="E34" s="13" t="s">
        <v>35</v>
      </c>
      <c r="F34" s="7" t="s">
        <v>44</v>
      </c>
      <c r="G34" s="7" t="s">
        <v>44</v>
      </c>
      <c r="H34" s="99"/>
      <c r="I34" s="13" t="s">
        <v>35</v>
      </c>
      <c r="J34" s="7" t="s">
        <v>44</v>
      </c>
      <c r="K34" s="7" t="s">
        <v>44</v>
      </c>
      <c r="L34" s="99"/>
      <c r="M34" s="9" t="s">
        <v>35</v>
      </c>
      <c r="N34" s="7" t="s">
        <v>44</v>
      </c>
      <c r="O34" s="7" t="s">
        <v>44</v>
      </c>
      <c r="P34" s="99"/>
      <c r="Q34" s="9" t="s">
        <v>35</v>
      </c>
      <c r="R34" s="7" t="s">
        <v>44</v>
      </c>
      <c r="S34" s="7" t="s">
        <v>44</v>
      </c>
      <c r="T34" s="99"/>
    </row>
    <row r="35" spans="1:20">
      <c r="A35" s="7">
        <v>2230</v>
      </c>
      <c r="B35" s="7" t="s">
        <v>43</v>
      </c>
      <c r="C35" s="7" t="s">
        <v>43</v>
      </c>
      <c r="D35" s="98"/>
      <c r="E35" s="12">
        <v>2230</v>
      </c>
      <c r="F35" s="7" t="s">
        <v>43</v>
      </c>
      <c r="G35" s="7" t="s">
        <v>43</v>
      </c>
      <c r="H35" s="98"/>
      <c r="I35" s="12">
        <v>2230</v>
      </c>
      <c r="J35" s="7" t="s">
        <v>43</v>
      </c>
      <c r="K35" s="7" t="s">
        <v>43</v>
      </c>
      <c r="L35" s="98"/>
      <c r="M35" s="7">
        <v>2230</v>
      </c>
      <c r="N35" s="7" t="s">
        <v>43</v>
      </c>
      <c r="O35" s="7" t="s">
        <v>43</v>
      </c>
      <c r="P35" s="98"/>
      <c r="Q35" s="7">
        <v>2230</v>
      </c>
      <c r="R35" s="7" t="s">
        <v>43</v>
      </c>
      <c r="S35" s="7" t="s">
        <v>43</v>
      </c>
      <c r="T35" s="98"/>
    </row>
    <row r="36" spans="1:20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B37" s="18" t="s">
        <v>53</v>
      </c>
      <c r="C37" s="18" t="s">
        <v>56</v>
      </c>
      <c r="D37" s="93" t="s">
        <v>57</v>
      </c>
      <c r="E37" s="2"/>
      <c r="F37" s="18" t="s">
        <v>53</v>
      </c>
      <c r="G37" s="18" t="s">
        <v>56</v>
      </c>
      <c r="H37" s="18" t="s">
        <v>57</v>
      </c>
      <c r="I37" s="2"/>
      <c r="J37" s="18" t="s">
        <v>53</v>
      </c>
      <c r="K37" s="18" t="s">
        <v>56</v>
      </c>
      <c r="L37" s="18" t="s">
        <v>57</v>
      </c>
      <c r="M37" s="2"/>
      <c r="N37" s="18" t="s">
        <v>53</v>
      </c>
      <c r="O37" s="18" t="s">
        <v>56</v>
      </c>
      <c r="P37" s="18" t="s">
        <v>57</v>
      </c>
      <c r="Q37" s="2"/>
      <c r="R37" s="18" t="s">
        <v>53</v>
      </c>
      <c r="S37" s="18" t="s">
        <v>56</v>
      </c>
      <c r="T37" s="18" t="s">
        <v>57</v>
      </c>
    </row>
    <row r="38" spans="1:20">
      <c r="B38" s="23" t="s">
        <v>54</v>
      </c>
      <c r="C38" s="89" t="s">
        <v>54</v>
      </c>
      <c r="D38" s="23" t="s">
        <v>54</v>
      </c>
      <c r="E38" s="2"/>
      <c r="F38" s="23" t="s">
        <v>54</v>
      </c>
      <c r="G38" s="23" t="s">
        <v>54</v>
      </c>
      <c r="H38" s="23" t="s">
        <v>54</v>
      </c>
      <c r="I38" s="2"/>
      <c r="J38" s="23" t="s">
        <v>54</v>
      </c>
      <c r="K38" s="23" t="s">
        <v>54</v>
      </c>
      <c r="L38" s="23" t="s">
        <v>54</v>
      </c>
      <c r="M38" s="2"/>
      <c r="N38" s="23" t="s">
        <v>54</v>
      </c>
      <c r="O38" s="23" t="s">
        <v>54</v>
      </c>
      <c r="P38" s="23" t="s">
        <v>54</v>
      </c>
      <c r="Q38" s="2"/>
      <c r="R38" s="23" t="s">
        <v>54</v>
      </c>
      <c r="S38" s="23" t="s">
        <v>54</v>
      </c>
      <c r="T38" s="23" t="s">
        <v>54</v>
      </c>
    </row>
    <row r="39" spans="1:20">
      <c r="B39" s="7"/>
      <c r="C39" s="90" t="s">
        <v>73</v>
      </c>
      <c r="D39" s="32"/>
      <c r="E39" s="2"/>
      <c r="F39" s="25" t="s">
        <v>97</v>
      </c>
      <c r="G39" s="24" t="s">
        <v>86</v>
      </c>
      <c r="H39" s="7"/>
      <c r="I39" s="2"/>
      <c r="J39" s="25" t="s">
        <v>97</v>
      </c>
      <c r="K39" s="24" t="s">
        <v>94</v>
      </c>
      <c r="L39" s="7"/>
      <c r="M39" s="2"/>
      <c r="N39" s="25" t="s">
        <v>119</v>
      </c>
      <c r="O39" s="30" t="s">
        <v>138</v>
      </c>
      <c r="P39" s="7"/>
      <c r="Q39" s="2"/>
      <c r="R39" s="28"/>
      <c r="S39" s="24"/>
      <c r="T39" s="7"/>
    </row>
    <row r="40" spans="1:20">
      <c r="B40" s="7"/>
      <c r="C40" s="90" t="s">
        <v>74</v>
      </c>
      <c r="D40" s="32"/>
      <c r="F40" s="7"/>
      <c r="G40" s="26"/>
      <c r="H40" s="7"/>
      <c r="J40" s="7"/>
      <c r="K40" s="26"/>
      <c r="L40" s="7"/>
      <c r="N40" s="29" t="s">
        <v>115</v>
      </c>
      <c r="O40" s="30" t="s">
        <v>139</v>
      </c>
      <c r="P40" s="7"/>
      <c r="R40" s="7"/>
      <c r="S40" s="26"/>
      <c r="T40" s="7"/>
    </row>
    <row r="41" spans="1:20">
      <c r="B41" s="7"/>
      <c r="C41" s="90" t="s">
        <v>76</v>
      </c>
      <c r="D41" s="32"/>
      <c r="F41" s="7"/>
      <c r="G41" s="26"/>
      <c r="H41" s="7"/>
      <c r="J41" s="7"/>
      <c r="K41" s="26"/>
      <c r="L41" s="7"/>
      <c r="N41" s="7"/>
      <c r="O41" s="30" t="s">
        <v>140</v>
      </c>
      <c r="P41" s="7"/>
      <c r="R41" s="7"/>
      <c r="S41" s="26"/>
      <c r="T41" s="7"/>
    </row>
    <row r="42" spans="1:20">
      <c r="B42" s="7"/>
      <c r="C42" s="90" t="s">
        <v>77</v>
      </c>
      <c r="D42" s="32"/>
      <c r="F42" s="7"/>
      <c r="G42" s="26"/>
      <c r="H42" s="7"/>
      <c r="J42" s="7"/>
      <c r="K42" s="26"/>
      <c r="L42" s="7"/>
      <c r="N42" s="7"/>
      <c r="O42" s="30" t="s">
        <v>141</v>
      </c>
      <c r="P42" s="7"/>
      <c r="R42" s="7"/>
      <c r="S42" s="26"/>
      <c r="T42" s="7"/>
    </row>
    <row r="43" spans="1:20">
      <c r="B43" s="23" t="s">
        <v>55</v>
      </c>
      <c r="C43" s="89" t="s">
        <v>55</v>
      </c>
      <c r="D43" s="23" t="s">
        <v>55</v>
      </c>
      <c r="F43" s="23" t="s">
        <v>55</v>
      </c>
      <c r="G43" s="23" t="s">
        <v>55</v>
      </c>
      <c r="H43" s="23" t="s">
        <v>55</v>
      </c>
      <c r="J43" s="23" t="s">
        <v>55</v>
      </c>
      <c r="K43" s="23" t="s">
        <v>55</v>
      </c>
      <c r="L43" s="23" t="s">
        <v>55</v>
      </c>
      <c r="N43" s="23" t="s">
        <v>55</v>
      </c>
      <c r="O43" s="30" t="s">
        <v>142</v>
      </c>
      <c r="P43" s="23" t="s">
        <v>55</v>
      </c>
      <c r="R43" s="23" t="s">
        <v>55</v>
      </c>
      <c r="S43" s="23" t="s">
        <v>55</v>
      </c>
      <c r="T43" s="23" t="s">
        <v>55</v>
      </c>
    </row>
    <row r="44" spans="1:20">
      <c r="B44" s="7"/>
      <c r="C44" s="90" t="s">
        <v>78</v>
      </c>
      <c r="D44" s="25" t="s">
        <v>136</v>
      </c>
      <c r="F44" s="25" t="s">
        <v>108</v>
      </c>
      <c r="G44" s="27" t="s">
        <v>70</v>
      </c>
      <c r="H44" s="24" t="s">
        <v>81</v>
      </c>
      <c r="J44" s="11"/>
      <c r="K44" s="29" t="s">
        <v>87</v>
      </c>
      <c r="L44" s="24" t="s">
        <v>81</v>
      </c>
      <c r="N44" s="11"/>
      <c r="O44" s="30" t="s">
        <v>143</v>
      </c>
      <c r="P44" s="24" t="s">
        <v>81</v>
      </c>
      <c r="R44" s="11" t="s">
        <v>135</v>
      </c>
      <c r="S44" s="11"/>
      <c r="T44" s="24" t="s">
        <v>81</v>
      </c>
    </row>
    <row r="45" spans="1:20">
      <c r="B45" s="7"/>
      <c r="C45" s="90" t="s">
        <v>79</v>
      </c>
      <c r="D45" s="24" t="s">
        <v>81</v>
      </c>
      <c r="F45" s="28" t="s">
        <v>110</v>
      </c>
      <c r="G45" s="27" t="s">
        <v>71</v>
      </c>
      <c r="H45" s="7"/>
      <c r="J45" s="11"/>
      <c r="K45" s="29" t="s">
        <v>95</v>
      </c>
      <c r="L45" s="11"/>
      <c r="N45" s="11"/>
      <c r="O45" s="23" t="s">
        <v>55</v>
      </c>
      <c r="P45" s="11"/>
      <c r="R45" s="11"/>
      <c r="S45" s="11"/>
      <c r="T45" s="11"/>
    </row>
    <row r="46" spans="1:20">
      <c r="B46" s="7"/>
      <c r="C46" s="91" t="s">
        <v>80</v>
      </c>
      <c r="D46" s="32"/>
      <c r="F46" s="28" t="s">
        <v>111</v>
      </c>
      <c r="G46" s="25" t="s">
        <v>106</v>
      </c>
      <c r="H46" s="7"/>
      <c r="J46" s="11"/>
      <c r="K46" s="29" t="s">
        <v>89</v>
      </c>
      <c r="L46" s="11"/>
      <c r="N46" s="11"/>
      <c r="O46" s="30" t="s">
        <v>144</v>
      </c>
      <c r="P46" s="11"/>
      <c r="R46" s="11"/>
      <c r="S46" s="11"/>
      <c r="T46" s="11"/>
    </row>
    <row r="47" spans="1:20">
      <c r="B47" s="7"/>
      <c r="C47" s="92" t="s">
        <v>75</v>
      </c>
      <c r="D47" s="32"/>
      <c r="F47" s="7"/>
      <c r="G47" s="26"/>
      <c r="H47" s="7"/>
      <c r="J47" s="11"/>
      <c r="K47" s="29" t="s">
        <v>114</v>
      </c>
      <c r="L47" s="11"/>
      <c r="N47" s="11"/>
      <c r="O47" s="30" t="s">
        <v>145</v>
      </c>
      <c r="P47" s="11"/>
      <c r="R47" s="11"/>
      <c r="S47" s="11"/>
      <c r="T47" s="11"/>
    </row>
    <row r="48" spans="1:20">
      <c r="B48" s="7"/>
      <c r="C48" s="90" t="s">
        <v>91</v>
      </c>
      <c r="D48" s="32"/>
      <c r="F48" s="7"/>
      <c r="G48" s="26"/>
      <c r="H48" s="7"/>
      <c r="J48" s="11"/>
      <c r="K48" s="11"/>
      <c r="L48" s="11"/>
      <c r="N48" s="11"/>
      <c r="O48" s="30" t="s">
        <v>146</v>
      </c>
      <c r="P48" s="11"/>
      <c r="R48" s="11"/>
      <c r="S48" s="11"/>
      <c r="T48" s="11"/>
    </row>
    <row r="49" spans="2:20">
      <c r="B49" s="7"/>
      <c r="C49" s="90" t="s">
        <v>90</v>
      </c>
      <c r="D49" s="32"/>
      <c r="F49" s="7"/>
      <c r="G49" s="26"/>
      <c r="H49" s="7"/>
      <c r="J49" s="11"/>
      <c r="K49" s="11"/>
      <c r="L49" s="11"/>
      <c r="N49" s="11"/>
      <c r="O49" s="30" t="s">
        <v>147</v>
      </c>
      <c r="P49" s="11"/>
      <c r="R49" s="11"/>
      <c r="S49" s="11"/>
      <c r="T49" s="11"/>
    </row>
    <row r="50" spans="2:20">
      <c r="F50" s="2"/>
      <c r="G50" s="19"/>
      <c r="H50" s="2"/>
    </row>
  </sheetData>
  <mergeCells count="68">
    <mergeCell ref="E1:H1"/>
    <mergeCell ref="F3:F23"/>
    <mergeCell ref="H6:H10"/>
    <mergeCell ref="G23:G26"/>
    <mergeCell ref="G21:G22"/>
    <mergeCell ref="H16:H35"/>
    <mergeCell ref="G8:G14"/>
    <mergeCell ref="G16:G20"/>
    <mergeCell ref="G27:G28"/>
    <mergeCell ref="F27:F28"/>
    <mergeCell ref="F32:F33"/>
    <mergeCell ref="G29:G33"/>
    <mergeCell ref="F29:F31"/>
    <mergeCell ref="A1:D1"/>
    <mergeCell ref="B3:B23"/>
    <mergeCell ref="B27:B28"/>
    <mergeCell ref="B32:B33"/>
    <mergeCell ref="D6:D10"/>
    <mergeCell ref="C6:C9"/>
    <mergeCell ref="C22:C23"/>
    <mergeCell ref="D16:D35"/>
    <mergeCell ref="C27:C28"/>
    <mergeCell ref="C19:C21"/>
    <mergeCell ref="C29:C33"/>
    <mergeCell ref="C25:C26"/>
    <mergeCell ref="C10:C14"/>
    <mergeCell ref="C16:C18"/>
    <mergeCell ref="I1:L1"/>
    <mergeCell ref="J3:J23"/>
    <mergeCell ref="L6:L10"/>
    <mergeCell ref="J27:J28"/>
    <mergeCell ref="J32:J33"/>
    <mergeCell ref="K29:K33"/>
    <mergeCell ref="K24:K26"/>
    <mergeCell ref="K8:K9"/>
    <mergeCell ref="K27:K28"/>
    <mergeCell ref="K17:K18"/>
    <mergeCell ref="K19:K23"/>
    <mergeCell ref="K10:K11"/>
    <mergeCell ref="K12:K14"/>
    <mergeCell ref="L16:L35"/>
    <mergeCell ref="J29:J31"/>
    <mergeCell ref="M1:P1"/>
    <mergeCell ref="N3:N23"/>
    <mergeCell ref="P6:P10"/>
    <mergeCell ref="N27:N28"/>
    <mergeCell ref="N32:N33"/>
    <mergeCell ref="O27:O28"/>
    <mergeCell ref="P16:P35"/>
    <mergeCell ref="O9:O14"/>
    <mergeCell ref="O16:O20"/>
    <mergeCell ref="O21:O23"/>
    <mergeCell ref="N29:N31"/>
    <mergeCell ref="O29:O33"/>
    <mergeCell ref="Q1:T1"/>
    <mergeCell ref="R3:R23"/>
    <mergeCell ref="R27:R28"/>
    <mergeCell ref="R32:R33"/>
    <mergeCell ref="S27:S28"/>
    <mergeCell ref="T16:T35"/>
    <mergeCell ref="T6:T9"/>
    <mergeCell ref="T10:T11"/>
    <mergeCell ref="S6:S12"/>
    <mergeCell ref="S16:S24"/>
    <mergeCell ref="S25:S26"/>
    <mergeCell ref="R30:R31"/>
    <mergeCell ref="S13:S14"/>
    <mergeCell ref="S29:S33"/>
  </mergeCells>
  <pageMargins left="0.7" right="0.7" top="0.75" bottom="0.75" header="0.3" footer="0.3"/>
  <pageSetup scale="87" orientation="portrait" horizontalDpi="0" verticalDpi="0"/>
  <headerFooter>
    <oddHeader xml:space="preserve">&amp;LPettycoat Junction Composite Squadron
Emergency Services Training Course&amp;RGTM3 &amp; UDF Schedule
</oddHeader>
  </headerFooter>
  <colBreaks count="4" manualBreakCount="4">
    <brk id="4" max="1048575" man="1"/>
    <brk id="8" max="38" man="1"/>
    <brk id="12" max="38" man="1"/>
    <brk id="1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7D83-F710-BF42-8BC3-CC147DC216AC}">
  <dimension ref="A1:AD39"/>
  <sheetViews>
    <sheetView view="pageLayout" zoomScaleNormal="100" workbookViewId="0">
      <selection activeCell="C42" sqref="C42"/>
    </sheetView>
  </sheetViews>
  <sheetFormatPr baseColWidth="10" defaultRowHeight="16"/>
  <cols>
    <col min="1" max="1" width="6.6640625" style="2" customWidth="1"/>
    <col min="2" max="4" width="25" style="2" customWidth="1"/>
    <col min="5" max="5" width="2.1640625" style="1" customWidth="1"/>
    <col min="6" max="6" width="21.1640625" style="2" bestFit="1" customWidth="1"/>
    <col min="7" max="7" width="6.6640625" style="1" customWidth="1"/>
    <col min="8" max="10" width="25.1640625" style="1" customWidth="1"/>
    <col min="11" max="11" width="2.5" style="1" customWidth="1"/>
    <col min="12" max="12" width="22.6640625" style="1" bestFit="1" customWidth="1"/>
    <col min="13" max="13" width="6.83203125" style="1" customWidth="1"/>
    <col min="14" max="16" width="25.1640625" style="1" customWidth="1"/>
    <col min="17" max="17" width="2.5" style="1" customWidth="1"/>
    <col min="18" max="18" width="22.6640625" style="1" bestFit="1" customWidth="1"/>
    <col min="19" max="19" width="6.6640625" style="1" customWidth="1"/>
    <col min="20" max="22" width="25.1640625" style="1" customWidth="1"/>
    <col min="23" max="23" width="2.5" style="1" customWidth="1"/>
    <col min="24" max="24" width="22.6640625" style="1" bestFit="1" customWidth="1"/>
    <col min="25" max="25" width="6.6640625" style="1" customWidth="1"/>
    <col min="26" max="28" width="25" style="1" customWidth="1"/>
    <col min="29" max="29" width="2.5" style="1" customWidth="1"/>
    <col min="30" max="30" width="22.6640625" style="1" bestFit="1" customWidth="1"/>
    <col min="31" max="16384" width="10.83203125" style="1"/>
  </cols>
  <sheetData>
    <row r="1" spans="1:30" ht="27" thickBot="1">
      <c r="A1" s="94" t="s">
        <v>0</v>
      </c>
      <c r="B1" s="94"/>
      <c r="C1" s="94"/>
      <c r="D1" s="94"/>
      <c r="E1" s="94"/>
      <c r="F1" s="94"/>
      <c r="G1" s="94" t="s">
        <v>59</v>
      </c>
      <c r="H1" s="94"/>
      <c r="I1" s="94"/>
      <c r="J1" s="94"/>
      <c r="K1" s="94"/>
      <c r="L1" s="94"/>
      <c r="M1" s="94" t="s">
        <v>60</v>
      </c>
      <c r="N1" s="94"/>
      <c r="O1" s="94"/>
      <c r="P1" s="94"/>
      <c r="Q1" s="94"/>
      <c r="R1" s="94"/>
      <c r="S1" s="94" t="s">
        <v>61</v>
      </c>
      <c r="T1" s="94"/>
      <c r="U1" s="94"/>
      <c r="V1" s="94"/>
      <c r="W1" s="94"/>
      <c r="X1" s="94"/>
      <c r="Y1" s="94" t="s">
        <v>62</v>
      </c>
      <c r="Z1" s="94"/>
      <c r="AA1" s="94"/>
      <c r="AB1" s="94"/>
      <c r="AC1" s="94"/>
      <c r="AD1" s="94"/>
    </row>
    <row r="2" spans="1:30">
      <c r="A2" s="7"/>
      <c r="B2" s="7" t="s">
        <v>1</v>
      </c>
      <c r="C2" s="7" t="s">
        <v>2</v>
      </c>
      <c r="D2" s="7" t="s">
        <v>3</v>
      </c>
      <c r="F2" s="5" t="s">
        <v>53</v>
      </c>
      <c r="G2" s="12"/>
      <c r="H2" s="7" t="s">
        <v>1</v>
      </c>
      <c r="I2" s="7" t="s">
        <v>2</v>
      </c>
      <c r="J2" s="7" t="s">
        <v>3</v>
      </c>
      <c r="L2" s="5" t="s">
        <v>53</v>
      </c>
      <c r="M2" s="7"/>
      <c r="N2" s="7" t="s">
        <v>1</v>
      </c>
      <c r="O2" s="7" t="s">
        <v>2</v>
      </c>
      <c r="P2" s="7" t="s">
        <v>3</v>
      </c>
      <c r="R2" s="5" t="s">
        <v>53</v>
      </c>
      <c r="S2" s="7"/>
      <c r="T2" s="7" t="s">
        <v>1</v>
      </c>
      <c r="U2" s="7" t="s">
        <v>2</v>
      </c>
      <c r="V2" s="7" t="s">
        <v>3</v>
      </c>
      <c r="X2" s="5" t="s">
        <v>53</v>
      </c>
      <c r="Y2" s="7"/>
      <c r="Z2" s="7" t="s">
        <v>1</v>
      </c>
      <c r="AA2" s="7" t="s">
        <v>2</v>
      </c>
      <c r="AB2" s="7" t="s">
        <v>3</v>
      </c>
      <c r="AD2" s="5" t="s">
        <v>53</v>
      </c>
    </row>
    <row r="3" spans="1:30">
      <c r="A3" s="9" t="s">
        <v>4</v>
      </c>
      <c r="B3" s="95"/>
      <c r="C3" s="7" t="s">
        <v>48</v>
      </c>
      <c r="D3" s="7" t="s">
        <v>48</v>
      </c>
      <c r="F3" s="6" t="s">
        <v>54</v>
      </c>
      <c r="G3" s="13" t="s">
        <v>4</v>
      </c>
      <c r="H3" s="95"/>
      <c r="I3" s="7" t="s">
        <v>48</v>
      </c>
      <c r="J3" s="7" t="s">
        <v>48</v>
      </c>
      <c r="L3" s="6" t="s">
        <v>54</v>
      </c>
      <c r="M3" s="9" t="s">
        <v>4</v>
      </c>
      <c r="N3" s="95"/>
      <c r="O3" s="7" t="s">
        <v>48</v>
      </c>
      <c r="P3" s="7" t="s">
        <v>48</v>
      </c>
      <c r="R3" s="6" t="s">
        <v>54</v>
      </c>
      <c r="S3" s="9" t="s">
        <v>4</v>
      </c>
      <c r="T3" s="95"/>
      <c r="U3" s="7" t="s">
        <v>48</v>
      </c>
      <c r="V3" s="7" t="s">
        <v>48</v>
      </c>
      <c r="X3" s="6" t="s">
        <v>54</v>
      </c>
      <c r="Y3" s="9" t="s">
        <v>4</v>
      </c>
      <c r="Z3" s="95"/>
      <c r="AA3" s="7" t="s">
        <v>48</v>
      </c>
      <c r="AB3" s="7" t="s">
        <v>48</v>
      </c>
      <c r="AD3" s="6" t="s">
        <v>54</v>
      </c>
    </row>
    <row r="4" spans="1:30">
      <c r="A4" s="9" t="s">
        <v>5</v>
      </c>
      <c r="B4" s="95"/>
      <c r="C4" s="7" t="s">
        <v>49</v>
      </c>
      <c r="D4" s="7" t="s">
        <v>49</v>
      </c>
      <c r="F4" s="3"/>
      <c r="G4" s="13" t="s">
        <v>5</v>
      </c>
      <c r="H4" s="95"/>
      <c r="I4" s="7" t="s">
        <v>49</v>
      </c>
      <c r="J4" s="7" t="s">
        <v>49</v>
      </c>
      <c r="L4" s="3"/>
      <c r="M4" s="9" t="s">
        <v>5</v>
      </c>
      <c r="N4" s="95"/>
      <c r="O4" s="7" t="s">
        <v>49</v>
      </c>
      <c r="P4" s="7" t="s">
        <v>49</v>
      </c>
      <c r="R4" s="3"/>
      <c r="S4" s="9" t="s">
        <v>5</v>
      </c>
      <c r="T4" s="95"/>
      <c r="U4" s="7" t="s">
        <v>49</v>
      </c>
      <c r="V4" s="7" t="s">
        <v>49</v>
      </c>
      <c r="X4" s="3"/>
      <c r="Y4" s="9" t="s">
        <v>5</v>
      </c>
      <c r="Z4" s="95"/>
      <c r="AA4" s="7" t="s">
        <v>49</v>
      </c>
      <c r="AB4" s="7" t="s">
        <v>49</v>
      </c>
      <c r="AD4" s="3"/>
    </row>
    <row r="5" spans="1:30">
      <c r="A5" s="9" t="s">
        <v>6</v>
      </c>
      <c r="B5" s="95"/>
      <c r="C5" s="7" t="s">
        <v>67</v>
      </c>
      <c r="D5" s="7" t="s">
        <v>51</v>
      </c>
      <c r="F5" s="3"/>
      <c r="G5" s="13" t="s">
        <v>6</v>
      </c>
      <c r="H5" s="95"/>
      <c r="I5" s="7" t="s">
        <v>67</v>
      </c>
      <c r="J5" s="7" t="s">
        <v>51</v>
      </c>
      <c r="L5" s="3"/>
      <c r="M5" s="9" t="s">
        <v>6</v>
      </c>
      <c r="N5" s="95"/>
      <c r="O5" s="7" t="s">
        <v>67</v>
      </c>
      <c r="P5" s="7" t="s">
        <v>51</v>
      </c>
      <c r="R5" s="3"/>
      <c r="S5" s="9" t="s">
        <v>6</v>
      </c>
      <c r="T5" s="95"/>
      <c r="U5" s="7" t="s">
        <v>67</v>
      </c>
      <c r="V5" s="7" t="s">
        <v>51</v>
      </c>
      <c r="X5" s="3"/>
      <c r="Y5" s="9" t="s">
        <v>6</v>
      </c>
      <c r="Z5" s="95"/>
      <c r="AA5" s="7" t="s">
        <v>67</v>
      </c>
      <c r="AB5" s="7" t="s">
        <v>51</v>
      </c>
      <c r="AD5" s="3"/>
    </row>
    <row r="6" spans="1:30">
      <c r="A6" s="9" t="s">
        <v>7</v>
      </c>
      <c r="B6" s="95"/>
      <c r="C6" s="7"/>
      <c r="D6" s="95" t="s">
        <v>52</v>
      </c>
      <c r="F6" s="3"/>
      <c r="G6" s="13" t="s">
        <v>7</v>
      </c>
      <c r="H6" s="95"/>
      <c r="I6" s="7"/>
      <c r="J6" s="95" t="s">
        <v>52</v>
      </c>
      <c r="L6" s="3"/>
      <c r="M6" s="9" t="s">
        <v>7</v>
      </c>
      <c r="N6" s="95"/>
      <c r="O6" s="7"/>
      <c r="P6" s="95" t="s">
        <v>52</v>
      </c>
      <c r="R6" s="3"/>
      <c r="S6" s="9" t="s">
        <v>7</v>
      </c>
      <c r="T6" s="95"/>
      <c r="U6" s="7"/>
      <c r="V6" s="95" t="s">
        <v>52</v>
      </c>
      <c r="X6" s="3"/>
      <c r="Y6" s="9" t="s">
        <v>7</v>
      </c>
      <c r="Z6" s="95"/>
      <c r="AA6" s="7"/>
      <c r="AB6" s="95" t="s">
        <v>52</v>
      </c>
      <c r="AD6" s="3"/>
    </row>
    <row r="7" spans="1:30">
      <c r="A7" s="9" t="s">
        <v>8</v>
      </c>
      <c r="B7" s="95"/>
      <c r="C7" s="7"/>
      <c r="D7" s="95"/>
      <c r="F7" s="3"/>
      <c r="G7" s="13" t="s">
        <v>8</v>
      </c>
      <c r="H7" s="95"/>
      <c r="I7" s="7"/>
      <c r="J7" s="95"/>
      <c r="L7" s="3"/>
      <c r="M7" s="9" t="s">
        <v>8</v>
      </c>
      <c r="N7" s="95"/>
      <c r="O7" s="7"/>
      <c r="P7" s="95"/>
      <c r="R7" s="3"/>
      <c r="S7" s="9" t="s">
        <v>8</v>
      </c>
      <c r="T7" s="95"/>
      <c r="U7" s="7"/>
      <c r="V7" s="95"/>
      <c r="X7" s="3"/>
      <c r="Y7" s="9" t="s">
        <v>8</v>
      </c>
      <c r="Z7" s="95"/>
      <c r="AA7" s="7"/>
      <c r="AB7" s="95"/>
      <c r="AD7" s="3"/>
    </row>
    <row r="8" spans="1:30">
      <c r="A8" s="9" t="s">
        <v>9</v>
      </c>
      <c r="B8" s="95"/>
      <c r="C8" s="7"/>
      <c r="D8" s="95"/>
      <c r="F8" s="6" t="s">
        <v>55</v>
      </c>
      <c r="G8" s="13" t="s">
        <v>9</v>
      </c>
      <c r="H8" s="95"/>
      <c r="I8" s="7"/>
      <c r="J8" s="95"/>
      <c r="L8" s="6" t="s">
        <v>55</v>
      </c>
      <c r="M8" s="9" t="s">
        <v>9</v>
      </c>
      <c r="N8" s="95"/>
      <c r="O8" s="7"/>
      <c r="P8" s="95"/>
      <c r="R8" s="6" t="s">
        <v>55</v>
      </c>
      <c r="S8" s="9" t="s">
        <v>9</v>
      </c>
      <c r="T8" s="95"/>
      <c r="U8" s="7"/>
      <c r="V8" s="95"/>
      <c r="X8" s="6" t="s">
        <v>55</v>
      </c>
      <c r="Y8" s="9" t="s">
        <v>9</v>
      </c>
      <c r="Z8" s="95"/>
      <c r="AA8" s="7"/>
      <c r="AB8" s="95"/>
      <c r="AD8" s="6" t="s">
        <v>55</v>
      </c>
    </row>
    <row r="9" spans="1:30">
      <c r="A9" s="9" t="s">
        <v>10</v>
      </c>
      <c r="B9" s="95"/>
      <c r="C9" s="7"/>
      <c r="D9" s="95"/>
      <c r="F9" s="3"/>
      <c r="G9" s="13" t="s">
        <v>10</v>
      </c>
      <c r="H9" s="95"/>
      <c r="I9" s="7"/>
      <c r="J9" s="95"/>
      <c r="L9" s="3"/>
      <c r="M9" s="9" t="s">
        <v>10</v>
      </c>
      <c r="N9" s="95"/>
      <c r="O9" s="7"/>
      <c r="P9" s="95"/>
      <c r="R9" s="3"/>
      <c r="S9" s="9" t="s">
        <v>10</v>
      </c>
      <c r="T9" s="95"/>
      <c r="U9" s="7"/>
      <c r="V9" s="95"/>
      <c r="X9" s="3"/>
      <c r="Y9" s="9" t="s">
        <v>10</v>
      </c>
      <c r="Z9" s="95"/>
      <c r="AA9" s="7"/>
      <c r="AB9" s="95"/>
      <c r="AD9" s="3"/>
    </row>
    <row r="10" spans="1:30">
      <c r="A10" s="9" t="s">
        <v>11</v>
      </c>
      <c r="B10" s="95"/>
      <c r="C10" s="7"/>
      <c r="D10" s="95"/>
      <c r="F10" s="3"/>
      <c r="G10" s="13" t="s">
        <v>11</v>
      </c>
      <c r="H10" s="95"/>
      <c r="I10" s="7"/>
      <c r="J10" s="95"/>
      <c r="L10" s="3"/>
      <c r="M10" s="9" t="s">
        <v>11</v>
      </c>
      <c r="N10" s="95"/>
      <c r="O10" s="7"/>
      <c r="P10" s="95"/>
      <c r="R10" s="3"/>
      <c r="S10" s="9" t="s">
        <v>11</v>
      </c>
      <c r="T10" s="95"/>
      <c r="U10" s="7"/>
      <c r="V10" s="95"/>
      <c r="X10" s="3"/>
      <c r="Y10" s="9" t="s">
        <v>11</v>
      </c>
      <c r="Z10" s="95"/>
      <c r="AA10" s="7"/>
      <c r="AB10" s="95"/>
      <c r="AD10" s="3"/>
    </row>
    <row r="11" spans="1:30">
      <c r="A11" s="9" t="s">
        <v>12</v>
      </c>
      <c r="B11" s="95"/>
      <c r="C11" s="7"/>
      <c r="D11" s="7" t="s">
        <v>50</v>
      </c>
      <c r="F11" s="3"/>
      <c r="G11" s="13" t="s">
        <v>12</v>
      </c>
      <c r="H11" s="95"/>
      <c r="I11" s="7"/>
      <c r="J11" s="7" t="s">
        <v>50</v>
      </c>
      <c r="L11" s="3"/>
      <c r="M11" s="9" t="s">
        <v>12</v>
      </c>
      <c r="N11" s="95"/>
      <c r="O11" s="7"/>
      <c r="P11" s="7" t="s">
        <v>50</v>
      </c>
      <c r="R11" s="3"/>
      <c r="S11" s="9" t="s">
        <v>12</v>
      </c>
      <c r="T11" s="95"/>
      <c r="U11" s="7"/>
      <c r="V11" s="7" t="s">
        <v>50</v>
      </c>
      <c r="X11" s="3"/>
      <c r="Y11" s="9" t="s">
        <v>12</v>
      </c>
      <c r="Z11" s="95"/>
      <c r="AA11" s="7"/>
      <c r="AB11" s="7" t="s">
        <v>50</v>
      </c>
      <c r="AD11" s="3"/>
    </row>
    <row r="12" spans="1:30">
      <c r="A12" s="9" t="s">
        <v>13</v>
      </c>
      <c r="B12" s="95"/>
      <c r="C12" s="7"/>
      <c r="D12" s="7" t="s">
        <v>45</v>
      </c>
      <c r="F12" s="3"/>
      <c r="G12" s="13" t="s">
        <v>13</v>
      </c>
      <c r="H12" s="95"/>
      <c r="I12" s="7"/>
      <c r="J12" s="7" t="s">
        <v>45</v>
      </c>
      <c r="L12" s="3"/>
      <c r="M12" s="9" t="s">
        <v>13</v>
      </c>
      <c r="N12" s="95"/>
      <c r="O12" s="7"/>
      <c r="P12" s="7" t="s">
        <v>45</v>
      </c>
      <c r="R12" s="3"/>
      <c r="S12" s="9" t="s">
        <v>13</v>
      </c>
      <c r="T12" s="95"/>
      <c r="U12" s="7"/>
      <c r="V12" s="7" t="s">
        <v>45</v>
      </c>
      <c r="X12" s="3"/>
      <c r="Y12" s="9" t="s">
        <v>13</v>
      </c>
      <c r="Z12" s="95"/>
      <c r="AA12" s="7"/>
      <c r="AB12" s="7" t="s">
        <v>45</v>
      </c>
      <c r="AD12" s="3"/>
    </row>
    <row r="13" spans="1:30" ht="17" thickBot="1">
      <c r="A13" s="9" t="s">
        <v>14</v>
      </c>
      <c r="B13" s="95"/>
      <c r="C13" s="7"/>
      <c r="D13" s="7" t="s">
        <v>63</v>
      </c>
      <c r="F13" s="4"/>
      <c r="G13" s="13" t="s">
        <v>14</v>
      </c>
      <c r="H13" s="95"/>
      <c r="I13" s="7"/>
      <c r="J13" s="7" t="s">
        <v>63</v>
      </c>
      <c r="L13" s="4"/>
      <c r="M13" s="9" t="s">
        <v>14</v>
      </c>
      <c r="N13" s="95"/>
      <c r="O13" s="7"/>
      <c r="P13" s="7" t="s">
        <v>63</v>
      </c>
      <c r="R13" s="4"/>
      <c r="S13" s="9" t="s">
        <v>14</v>
      </c>
      <c r="T13" s="95"/>
      <c r="U13" s="7"/>
      <c r="V13" s="7" t="s">
        <v>63</v>
      </c>
      <c r="X13" s="4"/>
      <c r="Y13" s="9" t="s">
        <v>14</v>
      </c>
      <c r="Z13" s="95"/>
      <c r="AA13" s="7"/>
      <c r="AB13" s="7" t="s">
        <v>63</v>
      </c>
      <c r="AD13" s="4"/>
    </row>
    <row r="14" spans="1:30" ht="17" thickBot="1">
      <c r="A14" s="9" t="s">
        <v>19</v>
      </c>
      <c r="B14" s="95"/>
      <c r="C14" s="7"/>
      <c r="D14" s="7" t="s">
        <v>46</v>
      </c>
      <c r="G14" s="9" t="s">
        <v>19</v>
      </c>
      <c r="H14" s="95"/>
      <c r="I14" s="7"/>
      <c r="J14" s="7" t="s">
        <v>46</v>
      </c>
      <c r="L14" s="2"/>
      <c r="M14" s="9" t="s">
        <v>19</v>
      </c>
      <c r="N14" s="95"/>
      <c r="O14" s="7"/>
      <c r="P14" s="7" t="s">
        <v>46</v>
      </c>
      <c r="R14" s="2"/>
      <c r="S14" s="9" t="s">
        <v>19</v>
      </c>
      <c r="T14" s="95"/>
      <c r="U14" s="7"/>
      <c r="V14" s="7" t="s">
        <v>46</v>
      </c>
      <c r="X14" s="2"/>
      <c r="Y14" s="9" t="s">
        <v>19</v>
      </c>
      <c r="Z14" s="95"/>
      <c r="AA14" s="7"/>
      <c r="AB14" s="7" t="s">
        <v>46</v>
      </c>
      <c r="AD14" s="2"/>
    </row>
    <row r="15" spans="1:30">
      <c r="A15" s="9" t="s">
        <v>15</v>
      </c>
      <c r="B15" s="95"/>
      <c r="C15" s="7" t="s">
        <v>68</v>
      </c>
      <c r="D15" s="7" t="s">
        <v>47</v>
      </c>
      <c r="F15" s="5" t="s">
        <v>56</v>
      </c>
      <c r="G15" s="13" t="s">
        <v>15</v>
      </c>
      <c r="H15" s="95"/>
      <c r="I15" s="7" t="s">
        <v>68</v>
      </c>
      <c r="J15" s="7" t="s">
        <v>47</v>
      </c>
      <c r="L15" s="5" t="s">
        <v>56</v>
      </c>
      <c r="M15" s="9" t="s">
        <v>15</v>
      </c>
      <c r="N15" s="95"/>
      <c r="O15" s="7" t="s">
        <v>68</v>
      </c>
      <c r="P15" s="7" t="s">
        <v>47</v>
      </c>
      <c r="R15" s="5" t="s">
        <v>56</v>
      </c>
      <c r="S15" s="9" t="s">
        <v>15</v>
      </c>
      <c r="T15" s="95"/>
      <c r="U15" s="7" t="s">
        <v>68</v>
      </c>
      <c r="V15" s="7" t="s">
        <v>47</v>
      </c>
      <c r="X15" s="5" t="s">
        <v>56</v>
      </c>
      <c r="Y15" s="9" t="s">
        <v>15</v>
      </c>
      <c r="Z15" s="95"/>
      <c r="AA15" s="7" t="s">
        <v>68</v>
      </c>
      <c r="AB15" s="7" t="s">
        <v>47</v>
      </c>
      <c r="AD15" s="5" t="s">
        <v>56</v>
      </c>
    </row>
    <row r="16" spans="1:30">
      <c r="A16" s="9" t="s">
        <v>16</v>
      </c>
      <c r="B16" s="95"/>
      <c r="C16" s="7"/>
      <c r="D16" s="97"/>
      <c r="F16" s="6" t="s">
        <v>54</v>
      </c>
      <c r="G16" s="13" t="s">
        <v>16</v>
      </c>
      <c r="H16" s="95"/>
      <c r="I16" s="7"/>
      <c r="J16" s="97"/>
      <c r="L16" s="6" t="s">
        <v>54</v>
      </c>
      <c r="M16" s="9" t="s">
        <v>16</v>
      </c>
      <c r="N16" s="95"/>
      <c r="O16" s="7"/>
      <c r="P16" s="97"/>
      <c r="R16" s="6" t="s">
        <v>54</v>
      </c>
      <c r="S16" s="9" t="s">
        <v>16</v>
      </c>
      <c r="T16" s="95"/>
      <c r="U16" s="7"/>
      <c r="V16" s="7"/>
      <c r="X16" s="6" t="s">
        <v>54</v>
      </c>
      <c r="Y16" s="9" t="s">
        <v>16</v>
      </c>
      <c r="Z16" s="95"/>
      <c r="AA16" s="7"/>
      <c r="AB16" s="7"/>
      <c r="AD16" s="6" t="s">
        <v>54</v>
      </c>
    </row>
    <row r="17" spans="1:30">
      <c r="A17" s="9" t="s">
        <v>17</v>
      </c>
      <c r="B17" s="95"/>
      <c r="C17" s="7"/>
      <c r="D17" s="99"/>
      <c r="F17" s="3"/>
      <c r="G17" s="13" t="s">
        <v>17</v>
      </c>
      <c r="H17" s="95"/>
      <c r="I17" s="7"/>
      <c r="J17" s="99"/>
      <c r="L17" s="3"/>
      <c r="M17" s="9" t="s">
        <v>17</v>
      </c>
      <c r="N17" s="95"/>
      <c r="O17" s="7"/>
      <c r="P17" s="99"/>
      <c r="R17" s="3"/>
      <c r="S17" s="9" t="s">
        <v>17</v>
      </c>
      <c r="T17" s="95"/>
      <c r="U17" s="7"/>
      <c r="V17" s="7"/>
      <c r="X17" s="3"/>
      <c r="Y17" s="9" t="s">
        <v>17</v>
      </c>
      <c r="Z17" s="95"/>
      <c r="AA17" s="7"/>
      <c r="AB17" s="7"/>
      <c r="AD17" s="3"/>
    </row>
    <row r="18" spans="1:30">
      <c r="A18" s="9" t="s">
        <v>18</v>
      </c>
      <c r="B18" s="95"/>
      <c r="C18" s="7"/>
      <c r="D18" s="99"/>
      <c r="F18" s="3"/>
      <c r="G18" s="13" t="s">
        <v>18</v>
      </c>
      <c r="H18" s="95"/>
      <c r="I18" s="7"/>
      <c r="J18" s="99"/>
      <c r="L18" s="3"/>
      <c r="M18" s="9" t="s">
        <v>18</v>
      </c>
      <c r="N18" s="95"/>
      <c r="O18" s="7"/>
      <c r="P18" s="99"/>
      <c r="R18" s="3"/>
      <c r="S18" s="9" t="s">
        <v>18</v>
      </c>
      <c r="T18" s="95"/>
      <c r="U18" s="7"/>
      <c r="V18" s="7"/>
      <c r="X18" s="3"/>
      <c r="Y18" s="9" t="s">
        <v>18</v>
      </c>
      <c r="Z18" s="95"/>
      <c r="AA18" s="7"/>
      <c r="AB18" s="7"/>
      <c r="AD18" s="3"/>
    </row>
    <row r="19" spans="1:30">
      <c r="A19" s="9" t="s">
        <v>20</v>
      </c>
      <c r="B19" s="95"/>
      <c r="C19" s="7"/>
      <c r="D19" s="99"/>
      <c r="F19" s="3"/>
      <c r="G19" s="13" t="s">
        <v>20</v>
      </c>
      <c r="H19" s="95"/>
      <c r="I19" s="7"/>
      <c r="J19" s="99"/>
      <c r="L19" s="3"/>
      <c r="M19" s="9" t="s">
        <v>20</v>
      </c>
      <c r="N19" s="95"/>
      <c r="O19" s="7"/>
      <c r="P19" s="99"/>
      <c r="R19" s="3"/>
      <c r="S19" s="9" t="s">
        <v>20</v>
      </c>
      <c r="T19" s="95"/>
      <c r="U19" s="7"/>
      <c r="V19" s="7"/>
      <c r="X19" s="3"/>
      <c r="Y19" s="9" t="s">
        <v>20</v>
      </c>
      <c r="Z19" s="95"/>
      <c r="AA19" s="7"/>
      <c r="AB19" s="7"/>
      <c r="AD19" s="3"/>
    </row>
    <row r="20" spans="1:30">
      <c r="A20" s="9" t="s">
        <v>21</v>
      </c>
      <c r="B20" s="95"/>
      <c r="C20" s="7"/>
      <c r="D20" s="99"/>
      <c r="F20" s="3"/>
      <c r="G20" s="13" t="s">
        <v>21</v>
      </c>
      <c r="H20" s="95"/>
      <c r="I20" s="7"/>
      <c r="J20" s="99"/>
      <c r="L20" s="3"/>
      <c r="M20" s="9" t="s">
        <v>21</v>
      </c>
      <c r="N20" s="95"/>
      <c r="O20" s="7"/>
      <c r="P20" s="99"/>
      <c r="R20" s="3"/>
      <c r="S20" s="9" t="s">
        <v>21</v>
      </c>
      <c r="T20" s="95"/>
      <c r="U20" s="7"/>
      <c r="V20" s="7"/>
      <c r="X20" s="3"/>
      <c r="Y20" s="9" t="s">
        <v>21</v>
      </c>
      <c r="Z20" s="95"/>
      <c r="AA20" s="7"/>
      <c r="AB20" s="7"/>
      <c r="AD20" s="3"/>
    </row>
    <row r="21" spans="1:30">
      <c r="A21" s="9" t="s">
        <v>22</v>
      </c>
      <c r="B21" s="95"/>
      <c r="C21" s="7"/>
      <c r="D21" s="99"/>
      <c r="F21" s="6" t="s">
        <v>55</v>
      </c>
      <c r="G21" s="13" t="s">
        <v>22</v>
      </c>
      <c r="H21" s="95"/>
      <c r="I21" s="7"/>
      <c r="J21" s="99"/>
      <c r="L21" s="6" t="s">
        <v>55</v>
      </c>
      <c r="M21" s="9" t="s">
        <v>22</v>
      </c>
      <c r="N21" s="95"/>
      <c r="O21" s="7"/>
      <c r="P21" s="99"/>
      <c r="R21" s="6" t="s">
        <v>55</v>
      </c>
      <c r="S21" s="9" t="s">
        <v>22</v>
      </c>
      <c r="T21" s="95"/>
      <c r="U21" s="7"/>
      <c r="V21" s="7"/>
      <c r="X21" s="6" t="s">
        <v>55</v>
      </c>
      <c r="Y21" s="9" t="s">
        <v>22</v>
      </c>
      <c r="Z21" s="95"/>
      <c r="AA21" s="7"/>
      <c r="AB21" s="7"/>
      <c r="AD21" s="6" t="s">
        <v>55</v>
      </c>
    </row>
    <row r="22" spans="1:30">
      <c r="A22" s="9" t="s">
        <v>23</v>
      </c>
      <c r="B22" s="95"/>
      <c r="C22" s="7"/>
      <c r="D22" s="99"/>
      <c r="F22" s="3"/>
      <c r="G22" s="13" t="s">
        <v>23</v>
      </c>
      <c r="H22" s="95"/>
      <c r="I22" s="7"/>
      <c r="J22" s="99"/>
      <c r="L22" s="3"/>
      <c r="M22" s="9" t="s">
        <v>23</v>
      </c>
      <c r="N22" s="95"/>
      <c r="O22" s="7"/>
      <c r="P22" s="99"/>
      <c r="R22" s="3"/>
      <c r="S22" s="9" t="s">
        <v>23</v>
      </c>
      <c r="T22" s="95"/>
      <c r="U22" s="7"/>
      <c r="V22" s="7"/>
      <c r="X22" s="3"/>
      <c r="Y22" s="9" t="s">
        <v>23</v>
      </c>
      <c r="Z22" s="95"/>
      <c r="AA22" s="7"/>
      <c r="AB22" s="7"/>
      <c r="AD22" s="3"/>
    </row>
    <row r="23" spans="1:30">
      <c r="A23" s="9" t="s">
        <v>24</v>
      </c>
      <c r="B23" s="95"/>
      <c r="C23" s="7"/>
      <c r="D23" s="99"/>
      <c r="F23" s="3"/>
      <c r="G23" s="13" t="s">
        <v>24</v>
      </c>
      <c r="H23" s="95"/>
      <c r="I23" s="7"/>
      <c r="J23" s="99"/>
      <c r="L23" s="3"/>
      <c r="M23" s="9" t="s">
        <v>24</v>
      </c>
      <c r="N23" s="95"/>
      <c r="O23" s="7"/>
      <c r="P23" s="99"/>
      <c r="R23" s="3"/>
      <c r="S23" s="9" t="s">
        <v>24</v>
      </c>
      <c r="T23" s="95"/>
      <c r="U23" s="7"/>
      <c r="V23" s="7"/>
      <c r="X23" s="3"/>
      <c r="Y23" s="9" t="s">
        <v>24</v>
      </c>
      <c r="Z23" s="95"/>
      <c r="AA23" s="7"/>
      <c r="AB23" s="7"/>
      <c r="AD23" s="3"/>
    </row>
    <row r="24" spans="1:30">
      <c r="A24" s="9" t="s">
        <v>25</v>
      </c>
      <c r="B24" s="7" t="s">
        <v>36</v>
      </c>
      <c r="C24" s="7"/>
      <c r="D24" s="99"/>
      <c r="F24" s="3"/>
      <c r="G24" s="13" t="s">
        <v>25</v>
      </c>
      <c r="H24" s="7" t="s">
        <v>36</v>
      </c>
      <c r="I24" s="7"/>
      <c r="J24" s="99"/>
      <c r="L24" s="3"/>
      <c r="M24" s="9" t="s">
        <v>25</v>
      </c>
      <c r="N24" s="7" t="s">
        <v>36</v>
      </c>
      <c r="O24" s="7"/>
      <c r="P24" s="99"/>
      <c r="R24" s="3"/>
      <c r="S24" s="9" t="s">
        <v>25</v>
      </c>
      <c r="T24" s="7" t="s">
        <v>36</v>
      </c>
      <c r="U24" s="7"/>
      <c r="V24" s="7"/>
      <c r="X24" s="3"/>
      <c r="Y24" s="9" t="s">
        <v>25</v>
      </c>
      <c r="Z24" s="7" t="s">
        <v>36</v>
      </c>
      <c r="AA24" s="7"/>
      <c r="AB24" s="7"/>
      <c r="AD24" s="3"/>
    </row>
    <row r="25" spans="1:30">
      <c r="A25" s="9" t="s">
        <v>26</v>
      </c>
      <c r="B25" s="7" t="s">
        <v>37</v>
      </c>
      <c r="C25" s="7"/>
      <c r="D25" s="99"/>
      <c r="F25" s="3"/>
      <c r="G25" s="13" t="s">
        <v>26</v>
      </c>
      <c r="H25" s="7" t="s">
        <v>37</v>
      </c>
      <c r="I25" s="7"/>
      <c r="J25" s="99"/>
      <c r="L25" s="3"/>
      <c r="M25" s="9" t="s">
        <v>26</v>
      </c>
      <c r="N25" s="7" t="s">
        <v>37</v>
      </c>
      <c r="O25" s="7"/>
      <c r="P25" s="99"/>
      <c r="R25" s="3"/>
      <c r="S25" s="9" t="s">
        <v>26</v>
      </c>
      <c r="T25" s="7" t="s">
        <v>37</v>
      </c>
      <c r="U25" s="7"/>
      <c r="V25" s="7"/>
      <c r="X25" s="3"/>
      <c r="Y25" s="9" t="s">
        <v>26</v>
      </c>
      <c r="Z25" s="7" t="s">
        <v>37</v>
      </c>
      <c r="AA25" s="7"/>
      <c r="AB25" s="7"/>
      <c r="AD25" s="3"/>
    </row>
    <row r="26" spans="1:30" ht="17" thickBot="1">
      <c r="A26" s="9" t="s">
        <v>27</v>
      </c>
      <c r="B26" s="8" t="s">
        <v>38</v>
      </c>
      <c r="C26" s="7"/>
      <c r="D26" s="99"/>
      <c r="F26" s="4"/>
      <c r="G26" s="13" t="s">
        <v>27</v>
      </c>
      <c r="H26" s="10" t="s">
        <v>38</v>
      </c>
      <c r="I26" s="7"/>
      <c r="J26" s="99"/>
      <c r="L26" s="4"/>
      <c r="M26" s="9" t="s">
        <v>27</v>
      </c>
      <c r="N26" s="10" t="s">
        <v>38</v>
      </c>
      <c r="O26" s="7"/>
      <c r="P26" s="99"/>
      <c r="R26" s="4"/>
      <c r="S26" s="9" t="s">
        <v>27</v>
      </c>
      <c r="T26" s="10" t="s">
        <v>38</v>
      </c>
      <c r="U26" s="7"/>
      <c r="V26" s="7"/>
      <c r="X26" s="4"/>
      <c r="Y26" s="9" t="s">
        <v>27</v>
      </c>
      <c r="Z26" s="10" t="s">
        <v>38</v>
      </c>
      <c r="AA26" s="7"/>
      <c r="AB26" s="7"/>
      <c r="AD26" s="4"/>
    </row>
    <row r="27" spans="1:30" ht="17" customHeight="1" thickBot="1">
      <c r="A27" s="9" t="s">
        <v>28</v>
      </c>
      <c r="B27" s="96" t="s">
        <v>39</v>
      </c>
      <c r="C27" s="7"/>
      <c r="D27" s="99"/>
      <c r="G27" s="9" t="s">
        <v>28</v>
      </c>
      <c r="H27" s="96" t="s">
        <v>58</v>
      </c>
      <c r="I27" s="7"/>
      <c r="J27" s="99"/>
      <c r="L27" s="2"/>
      <c r="M27" s="9" t="s">
        <v>28</v>
      </c>
      <c r="N27" s="96" t="s">
        <v>58</v>
      </c>
      <c r="O27" s="7"/>
      <c r="P27" s="99"/>
      <c r="R27" s="2"/>
      <c r="S27" s="9" t="s">
        <v>28</v>
      </c>
      <c r="T27" s="96" t="s">
        <v>58</v>
      </c>
      <c r="U27" s="7"/>
      <c r="V27" s="7"/>
      <c r="X27" s="2"/>
      <c r="Y27" s="9" t="s">
        <v>28</v>
      </c>
      <c r="Z27" s="96" t="s">
        <v>58</v>
      </c>
      <c r="AA27" s="7"/>
      <c r="AB27" s="7"/>
      <c r="AD27" s="2"/>
    </row>
    <row r="28" spans="1:30">
      <c r="A28" s="9" t="s">
        <v>29</v>
      </c>
      <c r="B28" s="96"/>
      <c r="C28" s="7"/>
      <c r="D28" s="99"/>
      <c r="F28" s="5" t="s">
        <v>57</v>
      </c>
      <c r="G28" s="13" t="s">
        <v>29</v>
      </c>
      <c r="H28" s="96"/>
      <c r="I28" s="7"/>
      <c r="J28" s="99"/>
      <c r="L28" s="5" t="s">
        <v>57</v>
      </c>
      <c r="M28" s="9" t="s">
        <v>29</v>
      </c>
      <c r="N28" s="96"/>
      <c r="O28" s="7"/>
      <c r="P28" s="99"/>
      <c r="R28" s="5" t="s">
        <v>57</v>
      </c>
      <c r="S28" s="9" t="s">
        <v>29</v>
      </c>
      <c r="T28" s="96"/>
      <c r="U28" s="7"/>
      <c r="V28" s="7"/>
      <c r="X28" s="5" t="s">
        <v>57</v>
      </c>
      <c r="Y28" s="9" t="s">
        <v>29</v>
      </c>
      <c r="Z28" s="96"/>
      <c r="AA28" s="7"/>
      <c r="AB28" s="7"/>
      <c r="AD28" s="5" t="s">
        <v>57</v>
      </c>
    </row>
    <row r="29" spans="1:30" ht="16" customHeight="1">
      <c r="A29" s="9" t="s">
        <v>30</v>
      </c>
      <c r="B29" s="14"/>
      <c r="C29" s="7"/>
      <c r="D29" s="99"/>
      <c r="F29" s="6" t="s">
        <v>54</v>
      </c>
      <c r="G29" s="13" t="s">
        <v>30</v>
      </c>
      <c r="H29" s="96" t="s">
        <v>40</v>
      </c>
      <c r="I29" s="7"/>
      <c r="J29" s="99"/>
      <c r="L29" s="6" t="s">
        <v>54</v>
      </c>
      <c r="M29" s="9" t="s">
        <v>30</v>
      </c>
      <c r="N29" s="96" t="s">
        <v>40</v>
      </c>
      <c r="O29" s="7"/>
      <c r="P29" s="99"/>
      <c r="R29" s="6" t="s">
        <v>54</v>
      </c>
      <c r="S29" s="9" t="s">
        <v>30</v>
      </c>
      <c r="T29" s="96" t="s">
        <v>40</v>
      </c>
      <c r="U29" s="7"/>
      <c r="V29" s="7"/>
      <c r="X29" s="6" t="s">
        <v>54</v>
      </c>
      <c r="Y29" s="9" t="s">
        <v>30</v>
      </c>
      <c r="Z29" s="96" t="s">
        <v>40</v>
      </c>
      <c r="AA29" s="7"/>
      <c r="AB29" s="7"/>
      <c r="AD29" s="6" t="s">
        <v>54</v>
      </c>
    </row>
    <row r="30" spans="1:30">
      <c r="A30" s="9" t="s">
        <v>31</v>
      </c>
      <c r="B30" s="14"/>
      <c r="C30" s="7"/>
      <c r="D30" s="99"/>
      <c r="F30" s="3"/>
      <c r="G30" s="13" t="s">
        <v>31</v>
      </c>
      <c r="H30" s="96"/>
      <c r="I30" s="7"/>
      <c r="J30" s="99"/>
      <c r="L30" s="3"/>
      <c r="M30" s="9" t="s">
        <v>31</v>
      </c>
      <c r="N30" s="96"/>
      <c r="O30" s="7"/>
      <c r="P30" s="99"/>
      <c r="R30" s="3"/>
      <c r="S30" s="9" t="s">
        <v>31</v>
      </c>
      <c r="T30" s="96"/>
      <c r="U30" s="7"/>
      <c r="V30" s="7"/>
      <c r="X30" s="3"/>
      <c r="Y30" s="9" t="s">
        <v>31</v>
      </c>
      <c r="Z30" s="96"/>
      <c r="AA30" s="7"/>
      <c r="AB30" s="7"/>
      <c r="AD30" s="3"/>
    </row>
    <row r="31" spans="1:30">
      <c r="A31" s="9" t="s">
        <v>32</v>
      </c>
      <c r="B31" s="15"/>
      <c r="C31" s="7"/>
      <c r="D31" s="99"/>
      <c r="F31" s="3"/>
      <c r="G31" s="13" t="s">
        <v>32</v>
      </c>
      <c r="H31" s="7" t="s">
        <v>41</v>
      </c>
      <c r="I31" s="7"/>
      <c r="J31" s="99"/>
      <c r="L31" s="3"/>
      <c r="M31" s="9" t="s">
        <v>32</v>
      </c>
      <c r="N31" s="7" t="s">
        <v>41</v>
      </c>
      <c r="O31" s="7"/>
      <c r="P31" s="99"/>
      <c r="R31" s="3"/>
      <c r="S31" s="9" t="s">
        <v>32</v>
      </c>
      <c r="T31" s="7" t="s">
        <v>41</v>
      </c>
      <c r="U31" s="7"/>
      <c r="V31" s="7"/>
      <c r="X31" s="3"/>
      <c r="Y31" s="9" t="s">
        <v>32</v>
      </c>
      <c r="Z31" s="7" t="s">
        <v>41</v>
      </c>
      <c r="AA31" s="7"/>
      <c r="AB31" s="7"/>
      <c r="AD31" s="3"/>
    </row>
    <row r="32" spans="1:30">
      <c r="A32" s="9" t="s">
        <v>33</v>
      </c>
      <c r="B32" s="96" t="s">
        <v>42</v>
      </c>
      <c r="C32" s="7"/>
      <c r="D32" s="99"/>
      <c r="F32" s="3"/>
      <c r="G32" s="13" t="s">
        <v>33</v>
      </c>
      <c r="H32" s="96" t="s">
        <v>42</v>
      </c>
      <c r="I32" s="7"/>
      <c r="J32" s="99"/>
      <c r="L32" s="3"/>
      <c r="M32" s="9" t="s">
        <v>33</v>
      </c>
      <c r="N32" s="96" t="s">
        <v>42</v>
      </c>
      <c r="O32" s="7"/>
      <c r="P32" s="99"/>
      <c r="R32" s="3"/>
      <c r="S32" s="9" t="s">
        <v>33</v>
      </c>
      <c r="T32" s="96" t="s">
        <v>42</v>
      </c>
      <c r="U32" s="7"/>
      <c r="V32" s="7"/>
      <c r="X32" s="3"/>
      <c r="Y32" s="9" t="s">
        <v>33</v>
      </c>
      <c r="Z32" s="96" t="s">
        <v>42</v>
      </c>
      <c r="AA32" s="7"/>
      <c r="AB32" s="7"/>
      <c r="AD32" s="3"/>
    </row>
    <row r="33" spans="1:30">
      <c r="A33" s="9" t="s">
        <v>34</v>
      </c>
      <c r="B33" s="96"/>
      <c r="C33" s="7"/>
      <c r="D33" s="99"/>
      <c r="F33" s="3"/>
      <c r="G33" s="13" t="s">
        <v>34</v>
      </c>
      <c r="H33" s="96"/>
      <c r="I33" s="7"/>
      <c r="J33" s="99"/>
      <c r="L33" s="3"/>
      <c r="M33" s="9" t="s">
        <v>34</v>
      </c>
      <c r="N33" s="96"/>
      <c r="O33" s="7"/>
      <c r="P33" s="99"/>
      <c r="R33" s="3"/>
      <c r="S33" s="9" t="s">
        <v>34</v>
      </c>
      <c r="T33" s="96"/>
      <c r="U33" s="7"/>
      <c r="V33" s="7"/>
      <c r="X33" s="3"/>
      <c r="Y33" s="9" t="s">
        <v>34</v>
      </c>
      <c r="Z33" s="96"/>
      <c r="AA33" s="7"/>
      <c r="AB33" s="7"/>
      <c r="AD33" s="3"/>
    </row>
    <row r="34" spans="1:30">
      <c r="A34" s="9" t="s">
        <v>35</v>
      </c>
      <c r="B34" s="7" t="s">
        <v>44</v>
      </c>
      <c r="C34" s="7" t="s">
        <v>44</v>
      </c>
      <c r="D34" s="99"/>
      <c r="F34" s="6" t="s">
        <v>55</v>
      </c>
      <c r="G34" s="13" t="s">
        <v>35</v>
      </c>
      <c r="H34" s="7" t="s">
        <v>44</v>
      </c>
      <c r="I34" s="7" t="s">
        <v>44</v>
      </c>
      <c r="J34" s="99"/>
      <c r="L34" s="6" t="s">
        <v>55</v>
      </c>
      <c r="M34" s="9" t="s">
        <v>35</v>
      </c>
      <c r="N34" s="7" t="s">
        <v>44</v>
      </c>
      <c r="O34" s="7" t="s">
        <v>44</v>
      </c>
      <c r="P34" s="99"/>
      <c r="R34" s="6" t="s">
        <v>55</v>
      </c>
      <c r="S34" s="9" t="s">
        <v>35</v>
      </c>
      <c r="T34" s="7" t="s">
        <v>44</v>
      </c>
      <c r="U34" s="7" t="s">
        <v>44</v>
      </c>
      <c r="V34" s="7"/>
      <c r="X34" s="6" t="s">
        <v>55</v>
      </c>
      <c r="Y34" s="9" t="s">
        <v>35</v>
      </c>
      <c r="Z34" s="7" t="s">
        <v>44</v>
      </c>
      <c r="AA34" s="7" t="s">
        <v>44</v>
      </c>
      <c r="AB34" s="7"/>
      <c r="AD34" s="6" t="s">
        <v>55</v>
      </c>
    </row>
    <row r="35" spans="1:30">
      <c r="A35" s="7">
        <v>2230</v>
      </c>
      <c r="B35" s="7" t="s">
        <v>43</v>
      </c>
      <c r="C35" s="7" t="s">
        <v>43</v>
      </c>
      <c r="D35" s="98"/>
      <c r="F35" s="3"/>
      <c r="G35" s="12">
        <v>2230</v>
      </c>
      <c r="H35" s="7" t="s">
        <v>43</v>
      </c>
      <c r="I35" s="7" t="s">
        <v>43</v>
      </c>
      <c r="J35" s="98"/>
      <c r="L35" s="3"/>
      <c r="M35" s="7">
        <v>2230</v>
      </c>
      <c r="N35" s="7" t="s">
        <v>43</v>
      </c>
      <c r="O35" s="7" t="s">
        <v>43</v>
      </c>
      <c r="P35" s="98"/>
      <c r="R35" s="3"/>
      <c r="S35" s="7">
        <v>2230</v>
      </c>
      <c r="T35" s="7" t="s">
        <v>43</v>
      </c>
      <c r="U35" s="7" t="s">
        <v>43</v>
      </c>
      <c r="V35" s="7"/>
      <c r="X35" s="3"/>
      <c r="Y35" s="7">
        <v>2230</v>
      </c>
      <c r="Z35" s="7" t="s">
        <v>43</v>
      </c>
      <c r="AA35" s="7" t="s">
        <v>43</v>
      </c>
      <c r="AB35" s="7"/>
      <c r="AD35" s="3"/>
    </row>
    <row r="36" spans="1:30">
      <c r="F36" s="3"/>
      <c r="G36" s="2"/>
      <c r="H36" s="2"/>
      <c r="I36" s="2"/>
      <c r="J36" s="2"/>
      <c r="L36" s="3"/>
      <c r="M36" s="2"/>
      <c r="N36" s="2"/>
      <c r="O36" s="2"/>
      <c r="P36" s="2"/>
      <c r="R36" s="3"/>
      <c r="S36" s="2"/>
      <c r="T36" s="2"/>
      <c r="U36" s="2"/>
      <c r="V36" s="2"/>
      <c r="X36" s="3"/>
      <c r="Y36" s="2"/>
      <c r="Z36" s="2"/>
      <c r="AA36" s="2"/>
      <c r="AB36" s="2"/>
      <c r="AD36" s="3"/>
    </row>
    <row r="37" spans="1:30">
      <c r="F37" s="3"/>
      <c r="G37" s="2"/>
      <c r="H37" s="2"/>
      <c r="I37" s="2"/>
      <c r="J37" s="2"/>
      <c r="L37" s="3"/>
      <c r="M37" s="2"/>
      <c r="N37" s="2"/>
      <c r="O37" s="2"/>
      <c r="P37" s="2"/>
      <c r="R37" s="3"/>
      <c r="S37" s="2"/>
      <c r="T37" s="2"/>
      <c r="U37" s="2"/>
      <c r="V37" s="2"/>
      <c r="X37" s="3"/>
      <c r="Y37" s="2"/>
      <c r="Z37" s="2"/>
      <c r="AA37" s="2"/>
      <c r="AB37" s="2"/>
      <c r="AD37" s="3"/>
    </row>
    <row r="38" spans="1:30">
      <c r="F38" s="3"/>
      <c r="G38" s="2"/>
      <c r="H38" s="2"/>
      <c r="I38" s="2"/>
      <c r="J38" s="2"/>
      <c r="L38" s="3"/>
      <c r="M38" s="2"/>
      <c r="N38" s="2"/>
      <c r="O38" s="2"/>
      <c r="P38" s="2"/>
      <c r="R38" s="3"/>
      <c r="S38" s="2"/>
      <c r="T38" s="2"/>
      <c r="U38" s="2"/>
      <c r="V38" s="2"/>
      <c r="X38" s="3"/>
      <c r="Y38" s="2"/>
      <c r="Z38" s="2"/>
      <c r="AA38" s="2"/>
      <c r="AB38" s="2"/>
      <c r="AD38" s="3"/>
    </row>
    <row r="39" spans="1:30" ht="17" thickBot="1">
      <c r="F39" s="4"/>
      <c r="G39" s="2"/>
      <c r="H39" s="2"/>
      <c r="I39" s="2"/>
      <c r="J39" s="2"/>
      <c r="L39" s="4"/>
      <c r="M39" s="2"/>
      <c r="N39" s="2"/>
      <c r="O39" s="2"/>
      <c r="P39" s="2"/>
      <c r="R39" s="4"/>
      <c r="S39" s="2"/>
      <c r="T39" s="2"/>
      <c r="U39" s="2"/>
      <c r="V39" s="2"/>
      <c r="X39" s="4"/>
      <c r="Y39" s="2"/>
      <c r="Z39" s="2"/>
      <c r="AA39" s="2"/>
      <c r="AB39" s="2"/>
      <c r="AD39" s="4"/>
    </row>
  </sheetData>
  <mergeCells count="32">
    <mergeCell ref="AB6:AB10"/>
    <mergeCell ref="D16:D35"/>
    <mergeCell ref="J16:J35"/>
    <mergeCell ref="P16:P35"/>
    <mergeCell ref="A1:F1"/>
    <mergeCell ref="G1:L1"/>
    <mergeCell ref="M1:R1"/>
    <mergeCell ref="S1:X1"/>
    <mergeCell ref="Y1:AD1"/>
    <mergeCell ref="B3:B23"/>
    <mergeCell ref="H3:H23"/>
    <mergeCell ref="N3:N23"/>
    <mergeCell ref="T3:T23"/>
    <mergeCell ref="Z3:Z23"/>
    <mergeCell ref="H29:H30"/>
    <mergeCell ref="N29:N30"/>
    <mergeCell ref="T29:T30"/>
    <mergeCell ref="Z29:Z30"/>
    <mergeCell ref="D6:D10"/>
    <mergeCell ref="J6:J10"/>
    <mergeCell ref="P6:P10"/>
    <mergeCell ref="V6:V10"/>
    <mergeCell ref="B27:B28"/>
    <mergeCell ref="H27:H28"/>
    <mergeCell ref="N27:N28"/>
    <mergeCell ref="T27:T28"/>
    <mergeCell ref="Z27:Z28"/>
    <mergeCell ref="B32:B33"/>
    <mergeCell ref="H32:H33"/>
    <mergeCell ref="N32:N33"/>
    <mergeCell ref="T32:T33"/>
    <mergeCell ref="Z32:Z33"/>
  </mergeCells>
  <pageMargins left="0.25" right="0.25" top="0.75" bottom="0.75" header="0.3" footer="0.3"/>
  <pageSetup scale="87" orientation="portrait" horizontalDpi="0" verticalDpi="0"/>
  <headerFooter>
    <oddHeader>&amp;LPettycoat Junction Composite Squadron
Emergency Services Training Course</oddHeader>
  </headerFooter>
  <colBreaks count="4" manualBreakCount="4">
    <brk id="6" max="1048575" man="1"/>
    <brk id="12" max="38" man="1"/>
    <brk id="18" max="38" man="1"/>
    <brk id="24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CCE10-6087-9E47-A9D1-63BFD6148230}">
  <dimension ref="A1:K26"/>
  <sheetViews>
    <sheetView view="pageLayout" zoomScaleNormal="100" workbookViewId="0">
      <selection activeCell="E26" sqref="E26"/>
    </sheetView>
  </sheetViews>
  <sheetFormatPr baseColWidth="10" defaultRowHeight="16"/>
  <cols>
    <col min="1" max="1" width="4.33203125" style="1" customWidth="1"/>
    <col min="2" max="2" width="5" style="1" customWidth="1"/>
    <col min="3" max="3" width="17" style="1" customWidth="1"/>
    <col min="4" max="4" width="9" style="36" bestFit="1" customWidth="1"/>
    <col min="5" max="5" width="10.83203125" style="38"/>
    <col min="6" max="6" width="3.83203125" style="2" customWidth="1"/>
    <col min="7" max="7" width="11.33203125" style="40" bestFit="1" customWidth="1"/>
    <col min="8" max="8" width="6.1640625" style="40" customWidth="1"/>
    <col min="9" max="9" width="11.83203125" style="40" bestFit="1" customWidth="1"/>
    <col min="10" max="10" width="4.33203125" style="1" customWidth="1"/>
    <col min="11" max="16384" width="10.83203125" style="1"/>
  </cols>
  <sheetData>
    <row r="1" spans="1:11">
      <c r="G1" s="116" t="s">
        <v>155</v>
      </c>
      <c r="H1" s="116"/>
      <c r="I1" s="116"/>
    </row>
    <row r="2" spans="1:11" ht="25" customHeight="1">
      <c r="A2" s="33" t="s">
        <v>156</v>
      </c>
      <c r="B2" s="33"/>
      <c r="C2" s="33"/>
      <c r="D2" s="35"/>
      <c r="E2" s="37"/>
      <c r="F2" s="34"/>
      <c r="G2" s="39" t="s">
        <v>172</v>
      </c>
      <c r="H2" s="39"/>
      <c r="I2" s="39" t="s">
        <v>173</v>
      </c>
      <c r="J2" s="39"/>
      <c r="K2" s="39" t="s">
        <v>154</v>
      </c>
    </row>
    <row r="3" spans="1:11" ht="25" customHeight="1">
      <c r="B3" s="1" t="s">
        <v>149</v>
      </c>
      <c r="D3" s="88">
        <f>'Budget Details - Edit this '!D3</f>
        <v>80</v>
      </c>
      <c r="E3" s="88" t="str">
        <f>'Budget Details - Edit this '!E3</f>
        <v>per person</v>
      </c>
      <c r="F3" s="88"/>
      <c r="G3" s="88">
        <f>'Budget Details - Edit this '!G3</f>
        <v>1440</v>
      </c>
      <c r="H3" s="88"/>
      <c r="I3" s="88">
        <f>'Budget Details - Edit this '!I3</f>
        <v>1920</v>
      </c>
      <c r="J3" s="88"/>
      <c r="K3" s="88">
        <f>'Budget Details - Edit this '!K3</f>
        <v>0</v>
      </c>
    </row>
    <row r="4" spans="1:11" ht="25" customHeight="1">
      <c r="B4" s="1" t="s">
        <v>150</v>
      </c>
      <c r="D4" s="88">
        <f>'Budget Details - Edit this '!D4</f>
        <v>40</v>
      </c>
      <c r="E4" s="88" t="str">
        <f>'Budget Details - Edit this '!E4</f>
        <v>per person</v>
      </c>
      <c r="F4" s="88"/>
      <c r="G4" s="88">
        <f>'Budget Details - Edit this '!G4</f>
        <v>240</v>
      </c>
      <c r="H4" s="88"/>
      <c r="I4" s="88">
        <f>'Budget Details - Edit this '!I4</f>
        <v>400</v>
      </c>
      <c r="J4" s="88"/>
      <c r="K4" s="88">
        <f>'Budget Details - Edit this '!K4</f>
        <v>0</v>
      </c>
    </row>
    <row r="5" spans="1:11" ht="25" customHeight="1">
      <c r="B5" s="1" t="s">
        <v>160</v>
      </c>
      <c r="D5" s="88">
        <f>'Budget Details - Edit this '!D5</f>
        <v>25</v>
      </c>
      <c r="E5" s="88" t="str">
        <f>'Budget Details - Edit this '!E5</f>
        <v>per person</v>
      </c>
      <c r="F5" s="88"/>
      <c r="G5" s="88">
        <f>'Budget Details - Edit this '!G5</f>
        <v>450</v>
      </c>
      <c r="H5" s="88"/>
      <c r="I5" s="88">
        <f>'Budget Details - Edit this '!I5</f>
        <v>600</v>
      </c>
      <c r="J5" s="88"/>
      <c r="K5" s="88">
        <f>'Budget Details - Edit this '!K5</f>
        <v>0</v>
      </c>
    </row>
    <row r="6" spans="1:11" ht="25" customHeight="1">
      <c r="B6" s="1" t="s">
        <v>152</v>
      </c>
      <c r="D6" s="88"/>
      <c r="E6" s="88"/>
      <c r="F6" s="88"/>
      <c r="G6" s="88">
        <f>'Budget Details - Edit this '!G6</f>
        <v>500</v>
      </c>
      <c r="H6" s="88"/>
      <c r="I6" s="88">
        <f>'Budget Details - Edit this '!I6</f>
        <v>500</v>
      </c>
      <c r="J6" s="88"/>
      <c r="K6" s="88">
        <f>'Budget Details - Edit this '!K6</f>
        <v>0</v>
      </c>
    </row>
    <row r="7" spans="1:11" ht="25" customHeight="1">
      <c r="B7" s="1" t="s">
        <v>159</v>
      </c>
      <c r="D7" s="88"/>
      <c r="E7" s="88"/>
      <c r="F7" s="88"/>
      <c r="G7" s="88">
        <f>'Budget Details - Edit this '!G7</f>
        <v>687</v>
      </c>
      <c r="H7" s="88"/>
      <c r="I7" s="88">
        <f>'Budget Details - Edit this '!I7</f>
        <v>1037</v>
      </c>
      <c r="J7" s="88"/>
      <c r="K7" s="88">
        <f>'Budget Details - Edit this '!K7</f>
        <v>0</v>
      </c>
    </row>
    <row r="8" spans="1:11" s="41" customFormat="1" ht="25" customHeight="1">
      <c r="A8" s="41" t="s">
        <v>158</v>
      </c>
      <c r="D8" s="88"/>
      <c r="E8" s="88"/>
      <c r="F8" s="88"/>
      <c r="G8" s="88">
        <f>'Budget Details - Edit this '!G8</f>
        <v>3317</v>
      </c>
      <c r="H8" s="88"/>
      <c r="I8" s="88">
        <f>'Budget Details - Edit this '!I8</f>
        <v>4457</v>
      </c>
      <c r="J8" s="88"/>
      <c r="K8" s="88">
        <f>'Budget Details - Edit this '!K8</f>
        <v>0</v>
      </c>
    </row>
    <row r="9" spans="1:11" s="41" customFormat="1" ht="25" customHeight="1">
      <c r="D9" s="42"/>
      <c r="E9" s="43"/>
      <c r="F9" s="44"/>
      <c r="G9" s="45"/>
      <c r="H9" s="45"/>
      <c r="I9" s="45"/>
      <c r="K9" s="46"/>
    </row>
    <row r="10" spans="1:11" ht="25" customHeight="1">
      <c r="A10" s="33" t="s">
        <v>157</v>
      </c>
      <c r="B10" s="33"/>
      <c r="C10" s="33"/>
      <c r="D10" s="35"/>
      <c r="E10" s="37"/>
      <c r="F10" s="34"/>
      <c r="G10" s="39"/>
      <c r="H10" s="39"/>
      <c r="I10" s="39"/>
      <c r="J10" s="39"/>
      <c r="K10" s="39"/>
    </row>
    <row r="11" spans="1:11" ht="25" customHeight="1">
      <c r="B11" s="1" t="s">
        <v>163</v>
      </c>
      <c r="G11" s="40">
        <f>'Budget Details - Edit this '!G11</f>
        <v>0</v>
      </c>
      <c r="I11" s="40">
        <f>'Budget Details - Edit this '!I11</f>
        <v>0</v>
      </c>
      <c r="J11" s="40"/>
      <c r="K11" s="40">
        <f>'Budget Details - Edit this '!K11</f>
        <v>0</v>
      </c>
    </row>
    <row r="12" spans="1:11" ht="25" customHeight="1">
      <c r="B12" s="1" t="s">
        <v>164</v>
      </c>
      <c r="G12" s="40">
        <f>'Budget Details - Edit this '!G17</f>
        <v>-376.61</v>
      </c>
      <c r="I12" s="40">
        <f>'Budget Details - Edit this '!I17</f>
        <v>-497.21000000000004</v>
      </c>
      <c r="J12" s="40"/>
      <c r="K12" s="40">
        <f>'Budget Details - Edit this '!K17</f>
        <v>0</v>
      </c>
    </row>
    <row r="13" spans="1:11" ht="25" customHeight="1">
      <c r="B13" s="1" t="s">
        <v>165</v>
      </c>
      <c r="G13" s="40">
        <f>'Budget Details - Edit this '!G32</f>
        <v>-10</v>
      </c>
      <c r="I13" s="40">
        <f>'Budget Details - Edit this '!I32</f>
        <v>-10</v>
      </c>
      <c r="J13" s="40"/>
      <c r="K13" s="40">
        <f>'Budget Details - Edit this '!K32</f>
        <v>0</v>
      </c>
    </row>
    <row r="14" spans="1:11" ht="25" customHeight="1">
      <c r="B14" s="1" t="s">
        <v>167</v>
      </c>
      <c r="G14" s="40">
        <f>'Budget Details - Edit this '!G38</f>
        <v>-1100</v>
      </c>
      <c r="I14" s="40">
        <f>'Budget Details - Edit this '!I38</f>
        <v>-1700</v>
      </c>
      <c r="J14" s="40"/>
      <c r="K14" s="40">
        <f>'Budget Details - Edit this '!K38</f>
        <v>0</v>
      </c>
    </row>
    <row r="15" spans="1:11" ht="25" customHeight="1">
      <c r="B15" s="1" t="s">
        <v>153</v>
      </c>
      <c r="G15" s="40">
        <f>'Budget Details - Edit this '!G47</f>
        <v>-526.25</v>
      </c>
      <c r="I15" s="40">
        <f>'Budget Details - Edit this '!I47</f>
        <v>-745.25</v>
      </c>
      <c r="J15" s="40"/>
      <c r="K15" s="40">
        <f>'Budget Details - Edit this '!K47</f>
        <v>0</v>
      </c>
    </row>
    <row r="16" spans="1:11" ht="25" customHeight="1">
      <c r="B16" s="1" t="s">
        <v>168</v>
      </c>
      <c r="G16" s="40">
        <f>'Budget Details - Edit this '!G57</f>
        <v>0</v>
      </c>
      <c r="I16" s="40">
        <f>'Budget Details - Edit this '!I57</f>
        <v>0</v>
      </c>
      <c r="J16" s="40"/>
      <c r="K16" s="40">
        <f>'Budget Details - Edit this '!K57</f>
        <v>0</v>
      </c>
    </row>
    <row r="17" spans="1:11" ht="25" customHeight="1">
      <c r="B17" s="1" t="s">
        <v>169</v>
      </c>
      <c r="G17" s="40">
        <f>'Budget Details - Edit this '!G62</f>
        <v>-22</v>
      </c>
      <c r="I17" s="40">
        <f>'Budget Details - Edit this '!I62</f>
        <v>-34</v>
      </c>
      <c r="J17" s="40"/>
      <c r="K17" s="40">
        <f>'Budget Details - Edit this '!K62</f>
        <v>0</v>
      </c>
    </row>
    <row r="18" spans="1:11" ht="25" customHeight="1">
      <c r="B18" s="1" t="s">
        <v>170</v>
      </c>
      <c r="G18" s="40">
        <f>'Budget Details - Edit this '!G69</f>
        <v>-20.7</v>
      </c>
      <c r="I18" s="40">
        <f>'Budget Details - Edit this '!I69</f>
        <v>-27.599999999999998</v>
      </c>
      <c r="J18" s="40"/>
      <c r="K18" s="40">
        <f>'Budget Details - Edit this '!K69</f>
        <v>0</v>
      </c>
    </row>
    <row r="19" spans="1:11" ht="25" customHeight="1">
      <c r="B19" s="1" t="s">
        <v>171</v>
      </c>
      <c r="G19" s="40">
        <f>'Budget Details - Edit this '!G75</f>
        <v>-450</v>
      </c>
      <c r="I19" s="40">
        <f>'Budget Details - Edit this '!I75</f>
        <v>-600</v>
      </c>
      <c r="J19" s="40"/>
      <c r="K19" s="40">
        <f>'Budget Details - Edit this '!K75</f>
        <v>0</v>
      </c>
    </row>
    <row r="20" spans="1:11" ht="25" customHeight="1">
      <c r="B20" s="1" t="s">
        <v>162</v>
      </c>
      <c r="G20" s="40">
        <f>0.15*(SUM(G11:G19))</f>
        <v>-375.834</v>
      </c>
      <c r="I20" s="40">
        <f>0.15*(SUM(I11:I19))</f>
        <v>-542.10899999999992</v>
      </c>
      <c r="K20" s="40">
        <f>0.15*(SUM(K11:K19))</f>
        <v>0</v>
      </c>
    </row>
    <row r="21" spans="1:11" ht="25" customHeight="1">
      <c r="A21" s="41" t="s">
        <v>161</v>
      </c>
      <c r="G21" s="40">
        <f>SUM(G11:G20)</f>
        <v>-2881.3939999999998</v>
      </c>
      <c r="I21" s="40">
        <f>SUM(I11:I20)</f>
        <v>-4156.1689999999999</v>
      </c>
      <c r="K21" s="40">
        <f>SUM(K11:K20)</f>
        <v>0</v>
      </c>
    </row>
    <row r="22" spans="1:11" ht="25" customHeight="1"/>
    <row r="23" spans="1:11" ht="25" customHeight="1">
      <c r="A23" s="33" t="s">
        <v>184</v>
      </c>
      <c r="B23" s="33"/>
      <c r="C23" s="33"/>
      <c r="D23" s="35"/>
      <c r="E23" s="37"/>
      <c r="F23" s="34"/>
      <c r="G23" s="39"/>
      <c r="H23" s="39"/>
      <c r="I23" s="39"/>
      <c r="J23" s="39"/>
      <c r="K23" s="39"/>
    </row>
    <row r="24" spans="1:11" ht="25" customHeight="1">
      <c r="G24" s="40">
        <f>G8+G21</f>
        <v>435.60600000000022</v>
      </c>
      <c r="I24" s="40">
        <f t="shared" ref="I24:K24" si="0">I8+I21</f>
        <v>300.83100000000013</v>
      </c>
      <c r="J24" s="40"/>
      <c r="K24" s="40">
        <f t="shared" si="0"/>
        <v>0</v>
      </c>
    </row>
    <row r="25" spans="1:11" ht="25" customHeight="1"/>
    <row r="26" spans="1:11" ht="25" customHeight="1"/>
  </sheetData>
  <sheetProtection sheet="1" objects="1" scenarios="1"/>
  <mergeCells count="1">
    <mergeCell ref="G1:I1"/>
  </mergeCells>
  <pageMargins left="0.25" right="0.25" top="0.75" bottom="0.75" header="0.3" footer="0.3"/>
  <pageSetup orientation="portrait" horizontalDpi="0" verticalDpi="0"/>
  <headerFooter>
    <oddHeader>&amp;LPettycoat Junction Composite Squadron
Emergency Services Training Course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EB28-7114-C74D-90B9-A4866E146474}">
  <dimension ref="A1:K88"/>
  <sheetViews>
    <sheetView tabSelected="1" view="pageLayout" zoomScaleNormal="100" workbookViewId="0">
      <selection activeCell="K9" sqref="K9"/>
    </sheetView>
  </sheetViews>
  <sheetFormatPr baseColWidth="10" defaultRowHeight="16" outlineLevelRow="1"/>
  <cols>
    <col min="1" max="1" width="4.33203125" style="1" customWidth="1"/>
    <col min="2" max="2" width="5" style="1" customWidth="1"/>
    <col min="3" max="3" width="17" style="1" customWidth="1"/>
    <col min="4" max="4" width="9" style="55" bestFit="1" customWidth="1"/>
    <col min="5" max="5" width="9.83203125" style="38" bestFit="1" customWidth="1"/>
    <col min="6" max="6" width="2.5" style="2" customWidth="1"/>
    <col min="7" max="7" width="11.33203125" style="40" bestFit="1" customWidth="1"/>
    <col min="8" max="8" width="3.83203125" style="40" customWidth="1"/>
    <col min="9" max="9" width="11.83203125" style="40" bestFit="1" customWidth="1"/>
    <col min="10" max="10" width="9.5" style="36" customWidth="1"/>
    <col min="11" max="16384" width="10.83203125" style="1"/>
  </cols>
  <sheetData>
    <row r="1" spans="1:11">
      <c r="G1" s="116" t="s">
        <v>155</v>
      </c>
      <c r="H1" s="116"/>
      <c r="I1" s="116"/>
    </row>
    <row r="2" spans="1:11" ht="25" customHeight="1">
      <c r="A2" s="33" t="s">
        <v>156</v>
      </c>
      <c r="B2" s="33"/>
      <c r="C2" s="33"/>
      <c r="D2" s="53"/>
      <c r="E2" s="37"/>
      <c r="F2" s="34"/>
      <c r="G2" s="39" t="s">
        <v>172</v>
      </c>
      <c r="H2" s="39"/>
      <c r="I2" s="39" t="s">
        <v>173</v>
      </c>
      <c r="J2" s="52" t="s">
        <v>175</v>
      </c>
      <c r="K2" s="39" t="s">
        <v>154</v>
      </c>
    </row>
    <row r="3" spans="1:11" ht="25" customHeight="1">
      <c r="B3" s="1" t="s">
        <v>149</v>
      </c>
      <c r="D3" s="55">
        <v>80</v>
      </c>
      <c r="E3" s="38" t="s">
        <v>151</v>
      </c>
      <c r="G3" s="40">
        <f>D3*18</f>
        <v>1440</v>
      </c>
      <c r="I3" s="40">
        <f>D3*24</f>
        <v>1920</v>
      </c>
      <c r="K3" s="54">
        <f>J3*D3</f>
        <v>0</v>
      </c>
    </row>
    <row r="4" spans="1:11" ht="25" customHeight="1">
      <c r="B4" s="1" t="s">
        <v>150</v>
      </c>
      <c r="D4" s="55">
        <v>40</v>
      </c>
      <c r="E4" s="38" t="s">
        <v>151</v>
      </c>
      <c r="G4" s="40">
        <f>D4*6</f>
        <v>240</v>
      </c>
      <c r="I4" s="40">
        <f>D4*10</f>
        <v>400</v>
      </c>
      <c r="K4" s="54">
        <f t="shared" ref="K4:K7" si="0">J4*D4</f>
        <v>0</v>
      </c>
    </row>
    <row r="5" spans="1:11" ht="25" customHeight="1">
      <c r="B5" s="1" t="s">
        <v>160</v>
      </c>
      <c r="D5" s="55">
        <v>25</v>
      </c>
      <c r="E5" s="38" t="s">
        <v>151</v>
      </c>
      <c r="G5" s="40">
        <f>D5*18</f>
        <v>450</v>
      </c>
      <c r="I5" s="40">
        <f>D5*24</f>
        <v>600</v>
      </c>
      <c r="K5" s="54">
        <f t="shared" si="0"/>
        <v>0</v>
      </c>
    </row>
    <row r="6" spans="1:11" ht="25" customHeight="1">
      <c r="B6" s="1" t="s">
        <v>152</v>
      </c>
      <c r="G6" s="40">
        <v>500</v>
      </c>
      <c r="I6" s="40">
        <v>500</v>
      </c>
      <c r="K6" s="54">
        <f t="shared" si="0"/>
        <v>0</v>
      </c>
    </row>
    <row r="7" spans="1:11" ht="25" customHeight="1">
      <c r="B7" s="1" t="s">
        <v>159</v>
      </c>
      <c r="G7" s="40">
        <v>687</v>
      </c>
      <c r="I7" s="40">
        <v>1037</v>
      </c>
      <c r="K7" s="54">
        <f t="shared" si="0"/>
        <v>0</v>
      </c>
    </row>
    <row r="8" spans="1:11" s="41" customFormat="1" ht="25" customHeight="1">
      <c r="A8" s="41" t="s">
        <v>158</v>
      </c>
      <c r="D8" s="81"/>
      <c r="E8" s="43"/>
      <c r="F8" s="44"/>
      <c r="G8" s="45">
        <f>SUM(G3:G7)</f>
        <v>3317</v>
      </c>
      <c r="H8" s="45"/>
      <c r="I8" s="45">
        <f>SUM(I3:I7)</f>
        <v>4457</v>
      </c>
      <c r="J8" s="42"/>
      <c r="K8" s="117">
        <f>SUM(K3:K7)</f>
        <v>0</v>
      </c>
    </row>
    <row r="9" spans="1:11" s="41" customFormat="1" ht="25" customHeight="1">
      <c r="D9" s="81"/>
      <c r="E9" s="43"/>
      <c r="F9" s="44"/>
      <c r="G9" s="45"/>
      <c r="H9" s="45"/>
      <c r="I9" s="45"/>
      <c r="J9" s="42"/>
      <c r="K9" s="46"/>
    </row>
    <row r="10" spans="1:11" ht="25" customHeight="1">
      <c r="A10" s="33" t="s">
        <v>157</v>
      </c>
      <c r="B10" s="33"/>
      <c r="C10" s="33"/>
      <c r="D10" s="53"/>
      <c r="E10" s="37"/>
      <c r="F10" s="34"/>
      <c r="G10" s="39"/>
      <c r="H10" s="39"/>
      <c r="I10" s="39"/>
      <c r="J10" s="53"/>
      <c r="K10" s="39"/>
    </row>
    <row r="11" spans="1:11" ht="25" customHeight="1">
      <c r="A11" s="56"/>
      <c r="B11" s="56" t="s">
        <v>163</v>
      </c>
      <c r="C11" s="56"/>
      <c r="D11" s="82"/>
      <c r="E11" s="58"/>
      <c r="F11" s="59"/>
      <c r="G11" s="60">
        <f>SUM(G12:G16)</f>
        <v>0</v>
      </c>
      <c r="H11" s="60"/>
      <c r="I11" s="60">
        <f>SUM(I12:I16)</f>
        <v>0</v>
      </c>
      <c r="J11" s="57"/>
      <c r="K11" s="60">
        <f>SUM(K12:K16)</f>
        <v>0</v>
      </c>
    </row>
    <row r="12" spans="1:11" ht="25" hidden="1" customHeight="1" outlineLevel="1">
      <c r="C12" s="1" t="s">
        <v>174</v>
      </c>
    </row>
    <row r="13" spans="1:11" ht="25" hidden="1" customHeight="1" outlineLevel="1"/>
    <row r="14" spans="1:11" ht="25" hidden="1" customHeight="1" outlineLevel="1"/>
    <row r="15" spans="1:11" ht="25" hidden="1" customHeight="1" outlineLevel="1"/>
    <row r="16" spans="1:11" ht="25" hidden="1" customHeight="1" outlineLevel="1">
      <c r="A16" s="47"/>
      <c r="B16" s="47"/>
      <c r="C16" s="47"/>
      <c r="D16" s="83"/>
      <c r="E16" s="49"/>
      <c r="F16" s="50"/>
      <c r="G16" s="51"/>
      <c r="H16" s="51"/>
      <c r="I16" s="51"/>
      <c r="J16" s="48"/>
      <c r="K16" s="47"/>
    </row>
    <row r="17" spans="1:11" ht="25" customHeight="1" collapsed="1">
      <c r="A17" s="56"/>
      <c r="B17" s="56" t="s">
        <v>164</v>
      </c>
      <c r="C17" s="56"/>
      <c r="D17" s="82"/>
      <c r="E17" s="58"/>
      <c r="F17" s="59"/>
      <c r="G17" s="60">
        <f>SUM(G18:G31)</f>
        <v>-376.61</v>
      </c>
      <c r="H17" s="60"/>
      <c r="I17" s="60">
        <f>SUM(I18:I31)</f>
        <v>-497.21000000000004</v>
      </c>
      <c r="J17" s="57"/>
      <c r="K17" s="60">
        <f>SUM(K18:K31)</f>
        <v>0</v>
      </c>
    </row>
    <row r="18" spans="1:11" ht="25" hidden="1" customHeight="1" outlineLevel="1">
      <c r="C18" s="1" t="s">
        <v>183</v>
      </c>
      <c r="D18" s="55">
        <v>-10.050000000000001</v>
      </c>
      <c r="E18" s="38" t="s">
        <v>182</v>
      </c>
      <c r="G18" s="40">
        <f>D18*22</f>
        <v>-221.10000000000002</v>
      </c>
      <c r="I18" s="40">
        <f>D18*34</f>
        <v>-341.70000000000005</v>
      </c>
    </row>
    <row r="19" spans="1:11" ht="25" hidden="1" customHeight="1" outlineLevel="1">
      <c r="C19" s="1" t="s">
        <v>187</v>
      </c>
      <c r="G19" s="40">
        <v>-19.989999999999998</v>
      </c>
      <c r="I19" s="40">
        <v>-19.989999999999998</v>
      </c>
    </row>
    <row r="20" spans="1:11" ht="25" hidden="1" customHeight="1" outlineLevel="1">
      <c r="C20" s="1" t="s">
        <v>188</v>
      </c>
      <c r="G20" s="40">
        <v>-55</v>
      </c>
      <c r="I20" s="40">
        <v>-55</v>
      </c>
    </row>
    <row r="21" spans="1:11" ht="25" hidden="1" customHeight="1" outlineLevel="1">
      <c r="C21" s="1" t="s">
        <v>189</v>
      </c>
      <c r="G21" s="40">
        <v>-65</v>
      </c>
      <c r="I21" s="40">
        <v>-65</v>
      </c>
    </row>
    <row r="22" spans="1:11" ht="25" hidden="1" customHeight="1" outlineLevel="1">
      <c r="C22" s="1" t="s">
        <v>190</v>
      </c>
      <c r="G22" s="40">
        <v>-15.52</v>
      </c>
      <c r="I22" s="40">
        <v>-15.52</v>
      </c>
    </row>
    <row r="23" spans="1:11" ht="25" hidden="1" customHeight="1" outlineLevel="1"/>
    <row r="24" spans="1:11" ht="25" hidden="1" customHeight="1" outlineLevel="1"/>
    <row r="25" spans="1:11" ht="25" hidden="1" customHeight="1" outlineLevel="1"/>
    <row r="26" spans="1:11" ht="25" hidden="1" customHeight="1" outlineLevel="1"/>
    <row r="27" spans="1:11" ht="25" hidden="1" customHeight="1" outlineLevel="1"/>
    <row r="28" spans="1:11" ht="25" hidden="1" customHeight="1" outlineLevel="1"/>
    <row r="29" spans="1:11" ht="25" hidden="1" customHeight="1" outlineLevel="1"/>
    <row r="30" spans="1:11" ht="25" hidden="1" customHeight="1" outlineLevel="1"/>
    <row r="31" spans="1:11" ht="25" hidden="1" customHeight="1" outlineLevel="1">
      <c r="A31" s="47"/>
      <c r="B31" s="47"/>
      <c r="C31" s="47"/>
      <c r="D31" s="83"/>
      <c r="E31" s="49"/>
      <c r="F31" s="50"/>
      <c r="G31" s="51"/>
      <c r="H31" s="51"/>
      <c r="I31" s="51"/>
      <c r="J31" s="48"/>
      <c r="K31" s="47"/>
    </row>
    <row r="32" spans="1:11" ht="25" customHeight="1" collapsed="1">
      <c r="A32" s="56"/>
      <c r="B32" s="56" t="s">
        <v>165</v>
      </c>
      <c r="C32" s="56"/>
      <c r="D32" s="82"/>
      <c r="E32" s="58"/>
      <c r="F32" s="59"/>
      <c r="G32" s="60">
        <f>SUM(G33:G37)</f>
        <v>-10</v>
      </c>
      <c r="H32" s="60"/>
      <c r="I32" s="60">
        <f>SUM(I33:I37)</f>
        <v>-10</v>
      </c>
      <c r="J32" s="57"/>
      <c r="K32" s="60">
        <f>SUM(K33:K37)</f>
        <v>0</v>
      </c>
    </row>
    <row r="33" spans="1:11" ht="25" customHeight="1" outlineLevel="1">
      <c r="C33" s="1" t="s">
        <v>199</v>
      </c>
      <c r="G33" s="40">
        <v>-10</v>
      </c>
      <c r="I33" s="40">
        <v>-10</v>
      </c>
    </row>
    <row r="34" spans="1:11" ht="25" customHeight="1" outlineLevel="1"/>
    <row r="35" spans="1:11" ht="25" customHeight="1" outlineLevel="1"/>
    <row r="36" spans="1:11" ht="25" customHeight="1" outlineLevel="1"/>
    <row r="37" spans="1:11" ht="25" customHeight="1" outlineLevel="1">
      <c r="A37" s="47"/>
      <c r="B37" s="47"/>
      <c r="C37" s="47"/>
      <c r="D37" s="83"/>
      <c r="E37" s="49"/>
      <c r="F37" s="50"/>
      <c r="G37" s="51"/>
      <c r="H37" s="51"/>
      <c r="I37" s="51"/>
      <c r="J37" s="48"/>
      <c r="K37" s="47"/>
    </row>
    <row r="38" spans="1:11" ht="25" customHeight="1">
      <c r="A38" s="56"/>
      <c r="B38" s="56" t="s">
        <v>167</v>
      </c>
      <c r="C38" s="56"/>
      <c r="D38" s="82"/>
      <c r="E38" s="58"/>
      <c r="F38" s="59"/>
      <c r="G38" s="60">
        <f>SUM(G39:G46)</f>
        <v>-1100</v>
      </c>
      <c r="H38" s="60"/>
      <c r="I38" s="60">
        <f>SUM(I39:I46)</f>
        <v>-1700</v>
      </c>
      <c r="J38" s="57"/>
      <c r="K38" s="60">
        <f>SUM(K39:K46)</f>
        <v>0</v>
      </c>
    </row>
    <row r="39" spans="1:11" ht="25" hidden="1" customHeight="1" outlineLevel="1">
      <c r="C39" s="1" t="s">
        <v>193</v>
      </c>
      <c r="G39" s="40">
        <f>22*-10</f>
        <v>-220</v>
      </c>
      <c r="I39" s="40">
        <f>34*-10</f>
        <v>-340</v>
      </c>
    </row>
    <row r="40" spans="1:11" ht="25" hidden="1" customHeight="1" outlineLevel="1">
      <c r="C40" s="1" t="s">
        <v>194</v>
      </c>
      <c r="G40" s="40">
        <f t="shared" ref="G40:G43" si="1">22*-10</f>
        <v>-220</v>
      </c>
      <c r="I40" s="40">
        <f t="shared" ref="I40:I43" si="2">34*-10</f>
        <v>-340</v>
      </c>
    </row>
    <row r="41" spans="1:11" ht="25" hidden="1" customHeight="1" outlineLevel="1">
      <c r="C41" s="1" t="s">
        <v>195</v>
      </c>
      <c r="G41" s="40">
        <f t="shared" si="1"/>
        <v>-220</v>
      </c>
      <c r="I41" s="40">
        <f t="shared" si="2"/>
        <v>-340</v>
      </c>
    </row>
    <row r="42" spans="1:11" ht="25" hidden="1" customHeight="1" outlineLevel="1">
      <c r="C42" s="1" t="s">
        <v>196</v>
      </c>
      <c r="G42" s="40">
        <f t="shared" si="1"/>
        <v>-220</v>
      </c>
      <c r="I42" s="40">
        <f t="shared" si="2"/>
        <v>-340</v>
      </c>
    </row>
    <row r="43" spans="1:11" ht="25" hidden="1" customHeight="1" outlineLevel="1">
      <c r="C43" s="1" t="s">
        <v>197</v>
      </c>
      <c r="G43" s="40">
        <f t="shared" si="1"/>
        <v>-220</v>
      </c>
      <c r="I43" s="40">
        <f t="shared" si="2"/>
        <v>-340</v>
      </c>
    </row>
    <row r="44" spans="1:11" ht="25" hidden="1" customHeight="1" outlineLevel="1"/>
    <row r="45" spans="1:11" ht="25" hidden="1" customHeight="1" outlineLevel="1"/>
    <row r="46" spans="1:11" ht="25" hidden="1" customHeight="1" outlineLevel="1">
      <c r="A46" s="47"/>
      <c r="B46" s="47"/>
      <c r="C46" s="47"/>
      <c r="D46" s="83"/>
      <c r="E46" s="49"/>
      <c r="F46" s="50"/>
      <c r="G46" s="51"/>
      <c r="H46" s="51"/>
      <c r="I46" s="51"/>
      <c r="J46" s="48"/>
      <c r="K46" s="47"/>
    </row>
    <row r="47" spans="1:11" ht="25" customHeight="1" collapsed="1">
      <c r="A47" s="56"/>
      <c r="B47" s="56" t="s">
        <v>153</v>
      </c>
      <c r="C47" s="56"/>
      <c r="D47" s="82"/>
      <c r="E47" s="58"/>
      <c r="F47" s="59"/>
      <c r="G47" s="60">
        <f>G48+G53</f>
        <v>-526.25</v>
      </c>
      <c r="H47" s="60"/>
      <c r="I47" s="60">
        <f>I48+I53</f>
        <v>-745.25</v>
      </c>
      <c r="J47" s="57"/>
      <c r="K47" s="60">
        <f>K48+K53</f>
        <v>0</v>
      </c>
    </row>
    <row r="48" spans="1:11" ht="25" hidden="1" customHeight="1" outlineLevel="1">
      <c r="A48" s="66"/>
      <c r="B48" s="66" t="s">
        <v>166</v>
      </c>
      <c r="C48" s="66"/>
      <c r="D48" s="84"/>
      <c r="E48" s="68"/>
      <c r="F48" s="69"/>
      <c r="G48" s="70">
        <f>SUM(G49:G52)</f>
        <v>-126</v>
      </c>
      <c r="H48" s="70"/>
      <c r="I48" s="70">
        <f>SUM(I49:I52)</f>
        <v>-175</v>
      </c>
      <c r="J48" s="67"/>
      <c r="K48" s="70">
        <f>SUM(K49:K52)</f>
        <v>0</v>
      </c>
    </row>
    <row r="49" spans="1:11" ht="25" hidden="1" customHeight="1" outlineLevel="1">
      <c r="A49" s="66"/>
      <c r="B49" s="66"/>
      <c r="C49" s="66" t="s">
        <v>186</v>
      </c>
      <c r="D49" s="84"/>
      <c r="E49" s="68"/>
      <c r="F49" s="69"/>
      <c r="G49" s="70">
        <v>-40</v>
      </c>
      <c r="H49" s="70"/>
      <c r="I49" s="70">
        <v>-60</v>
      </c>
      <c r="J49" s="67"/>
      <c r="K49" s="66"/>
    </row>
    <row r="50" spans="1:11" ht="25" hidden="1" customHeight="1" outlineLevel="1">
      <c r="A50" s="66"/>
      <c r="B50" s="66"/>
      <c r="C50" s="66" t="s">
        <v>177</v>
      </c>
      <c r="D50" s="84"/>
      <c r="E50" s="68"/>
      <c r="F50" s="69"/>
      <c r="G50" s="70">
        <v>-20</v>
      </c>
      <c r="H50" s="70"/>
      <c r="I50" s="70">
        <v>-25</v>
      </c>
      <c r="J50" s="67"/>
      <c r="K50" s="66"/>
    </row>
    <row r="51" spans="1:11" ht="25" hidden="1" customHeight="1" outlineLevel="1">
      <c r="A51" s="66"/>
      <c r="B51" s="66"/>
      <c r="C51" s="66" t="s">
        <v>178</v>
      </c>
      <c r="D51" s="84"/>
      <c r="E51" s="68"/>
      <c r="F51" s="69"/>
      <c r="G51" s="70">
        <v>-60</v>
      </c>
      <c r="H51" s="70"/>
      <c r="I51" s="70">
        <v>-80</v>
      </c>
      <c r="J51" s="67"/>
      <c r="K51" s="66"/>
    </row>
    <row r="52" spans="1:11" ht="25" hidden="1" customHeight="1" outlineLevel="1">
      <c r="A52" s="66"/>
      <c r="B52" s="66"/>
      <c r="C52" s="66" t="s">
        <v>179</v>
      </c>
      <c r="D52" s="84"/>
      <c r="E52" s="68"/>
      <c r="F52" s="69"/>
      <c r="G52" s="70">
        <v>-6</v>
      </c>
      <c r="H52" s="70"/>
      <c r="I52" s="70">
        <v>-10</v>
      </c>
      <c r="J52" s="67"/>
      <c r="K52" s="66"/>
    </row>
    <row r="53" spans="1:11" ht="25" hidden="1" customHeight="1" outlineLevel="1">
      <c r="A53" s="71"/>
      <c r="B53" s="71" t="s">
        <v>176</v>
      </c>
      <c r="C53" s="71"/>
      <c r="D53" s="85"/>
      <c r="E53" s="73"/>
      <c r="F53" s="74"/>
      <c r="G53" s="75">
        <f>SUM(G54:G56)</f>
        <v>-400.25</v>
      </c>
      <c r="H53" s="75"/>
      <c r="I53" s="75">
        <f>SUM(I54:I56)</f>
        <v>-570.25</v>
      </c>
      <c r="J53" s="72"/>
      <c r="K53" s="75">
        <f>SUM(K54:K56)</f>
        <v>0</v>
      </c>
    </row>
    <row r="54" spans="1:11" ht="25" hidden="1" customHeight="1" outlineLevel="1">
      <c r="A54" s="71"/>
      <c r="B54" s="71"/>
      <c r="C54" s="71" t="s">
        <v>180</v>
      </c>
      <c r="D54" s="85"/>
      <c r="E54" s="73"/>
      <c r="F54" s="74"/>
      <c r="G54" s="75">
        <v>-120</v>
      </c>
      <c r="H54" s="75"/>
      <c r="I54" s="75">
        <v>-120</v>
      </c>
      <c r="J54" s="72"/>
      <c r="K54" s="71"/>
    </row>
    <row r="55" spans="1:11" ht="25" hidden="1" customHeight="1" outlineLevel="1">
      <c r="A55" s="71"/>
      <c r="B55" s="71"/>
      <c r="C55" s="71" t="s">
        <v>192</v>
      </c>
      <c r="D55" s="85"/>
      <c r="E55" s="73"/>
      <c r="F55" s="74"/>
      <c r="G55" s="75">
        <v>-217</v>
      </c>
      <c r="H55" s="75"/>
      <c r="I55" s="75">
        <v>-387</v>
      </c>
      <c r="J55" s="72"/>
      <c r="K55" s="71"/>
    </row>
    <row r="56" spans="1:11" ht="25" hidden="1" customHeight="1" outlineLevel="1">
      <c r="A56" s="76"/>
      <c r="B56" s="76"/>
      <c r="C56" s="76" t="s">
        <v>185</v>
      </c>
      <c r="D56" s="86"/>
      <c r="E56" s="78"/>
      <c r="F56" s="79"/>
      <c r="G56" s="80">
        <f>-12.65*5</f>
        <v>-63.25</v>
      </c>
      <c r="H56" s="80"/>
      <c r="I56" s="80">
        <f>-12.65*5</f>
        <v>-63.25</v>
      </c>
      <c r="J56" s="77"/>
      <c r="K56" s="76"/>
    </row>
    <row r="57" spans="1:11" ht="25" customHeight="1" collapsed="1">
      <c r="A57" s="56"/>
      <c r="B57" s="56" t="s">
        <v>168</v>
      </c>
      <c r="C57" s="56"/>
      <c r="D57" s="82"/>
      <c r="E57" s="58"/>
      <c r="F57" s="59"/>
      <c r="G57" s="60">
        <f>SUM(G58:G61)</f>
        <v>0</v>
      </c>
      <c r="H57" s="60"/>
      <c r="I57" s="60">
        <f>SUM(I58:I61)</f>
        <v>0</v>
      </c>
      <c r="J57" s="57"/>
      <c r="K57" s="60">
        <f>SUM(K58:K61)</f>
        <v>0</v>
      </c>
    </row>
    <row r="58" spans="1:11" ht="25" hidden="1" customHeight="1" outlineLevel="1"/>
    <row r="59" spans="1:11" ht="25" hidden="1" customHeight="1" outlineLevel="1"/>
    <row r="60" spans="1:11" ht="25" hidden="1" customHeight="1" outlineLevel="1"/>
    <row r="61" spans="1:11" ht="25" hidden="1" customHeight="1" outlineLevel="1">
      <c r="A61" s="47"/>
      <c r="B61" s="47"/>
      <c r="C61" s="47"/>
      <c r="D61" s="83"/>
      <c r="E61" s="49"/>
      <c r="F61" s="50"/>
      <c r="G61" s="51"/>
      <c r="H61" s="51"/>
      <c r="I61" s="51"/>
      <c r="J61" s="48"/>
      <c r="K61" s="47"/>
    </row>
    <row r="62" spans="1:11" ht="25" customHeight="1" collapsed="1">
      <c r="A62" s="56"/>
      <c r="B62" s="56" t="s">
        <v>169</v>
      </c>
      <c r="C62" s="56"/>
      <c r="D62" s="82"/>
      <c r="E62" s="58"/>
      <c r="F62" s="59"/>
      <c r="G62" s="60">
        <f>SUM(G63:G68)</f>
        <v>-22</v>
      </c>
      <c r="H62" s="60"/>
      <c r="I62" s="60">
        <f>SUM(I63:I68)</f>
        <v>-34</v>
      </c>
      <c r="J62" s="57"/>
      <c r="K62" s="60">
        <f>SUM(K63:K68)</f>
        <v>0</v>
      </c>
    </row>
    <row r="63" spans="1:11" ht="25" hidden="1" customHeight="1" outlineLevel="1">
      <c r="C63" s="1" t="s">
        <v>198</v>
      </c>
      <c r="G63" s="40">
        <f>22*10*-0.1</f>
        <v>-22</v>
      </c>
      <c r="I63" s="40">
        <f>34*10*-0.1</f>
        <v>-34</v>
      </c>
    </row>
    <row r="64" spans="1:11" ht="25" hidden="1" customHeight="1" outlineLevel="1"/>
    <row r="65" spans="1:11" ht="25" hidden="1" customHeight="1" outlineLevel="1"/>
    <row r="66" spans="1:11" ht="25" hidden="1" customHeight="1" outlineLevel="1"/>
    <row r="67" spans="1:11" ht="25" hidden="1" customHeight="1" outlineLevel="1"/>
    <row r="68" spans="1:11" ht="25" hidden="1" customHeight="1" outlineLevel="1">
      <c r="A68" s="47"/>
      <c r="B68" s="47"/>
      <c r="C68" s="47"/>
      <c r="D68" s="83"/>
      <c r="E68" s="49"/>
      <c r="F68" s="50"/>
      <c r="G68" s="51"/>
      <c r="H68" s="51"/>
      <c r="I68" s="51"/>
      <c r="J68" s="48"/>
      <c r="K68" s="47"/>
    </row>
    <row r="69" spans="1:11" ht="25" customHeight="1" collapsed="1">
      <c r="A69" s="56"/>
      <c r="B69" s="56" t="s">
        <v>170</v>
      </c>
      <c r="C69" s="56"/>
      <c r="D69" s="82"/>
      <c r="E69" s="58"/>
      <c r="F69" s="59"/>
      <c r="G69" s="60">
        <f>SUM(G70:G74)</f>
        <v>-20.7</v>
      </c>
      <c r="H69" s="60"/>
      <c r="I69" s="60">
        <f>SUM(I70:I74)</f>
        <v>-27.599999999999998</v>
      </c>
      <c r="J69" s="57"/>
      <c r="K69" s="60">
        <f>SUM(K70:K74)</f>
        <v>0</v>
      </c>
    </row>
    <row r="70" spans="1:11" ht="25" hidden="1" customHeight="1" outlineLevel="1">
      <c r="C70" s="1" t="s">
        <v>181</v>
      </c>
      <c r="D70" s="55">
        <v>-1.1499999999999999</v>
      </c>
      <c r="E70" s="38" t="s">
        <v>182</v>
      </c>
      <c r="G70" s="40">
        <f>D70*18</f>
        <v>-20.7</v>
      </c>
      <c r="I70" s="40">
        <f>D70*24</f>
        <v>-27.599999999999998</v>
      </c>
    </row>
    <row r="71" spans="1:11" ht="25" hidden="1" customHeight="1" outlineLevel="1"/>
    <row r="72" spans="1:11" ht="25" hidden="1" customHeight="1" outlineLevel="1"/>
    <row r="73" spans="1:11" ht="25" hidden="1" customHeight="1" outlineLevel="1"/>
    <row r="74" spans="1:11" ht="25" hidden="1" customHeight="1" outlineLevel="1">
      <c r="A74" s="47"/>
      <c r="B74" s="47"/>
      <c r="C74" s="47"/>
      <c r="D74" s="83"/>
      <c r="E74" s="49"/>
      <c r="F74" s="50"/>
      <c r="G74" s="51"/>
      <c r="H74" s="51"/>
      <c r="I74" s="51"/>
      <c r="J74" s="48"/>
      <c r="K74" s="47"/>
    </row>
    <row r="75" spans="1:11" ht="25" customHeight="1" collapsed="1">
      <c r="A75" s="56"/>
      <c r="B75" s="56" t="s">
        <v>171</v>
      </c>
      <c r="C75" s="56"/>
      <c r="D75" s="82"/>
      <c r="E75" s="58"/>
      <c r="F75" s="59"/>
      <c r="G75" s="60">
        <f>SUM(G76:G81)</f>
        <v>-450</v>
      </c>
      <c r="H75" s="60"/>
      <c r="I75" s="60">
        <f>SUM(I76:I81)</f>
        <v>-600</v>
      </c>
      <c r="J75" s="57"/>
      <c r="K75" s="60">
        <f>SUM(K76:K81)</f>
        <v>0</v>
      </c>
    </row>
    <row r="76" spans="1:11" ht="25" hidden="1" customHeight="1" outlineLevel="1">
      <c r="C76" s="1" t="s">
        <v>191</v>
      </c>
      <c r="G76" s="40">
        <f>G5*-1</f>
        <v>-450</v>
      </c>
      <c r="I76" s="40">
        <f>I5*-1</f>
        <v>-600</v>
      </c>
    </row>
    <row r="77" spans="1:11" ht="25" hidden="1" customHeight="1" outlineLevel="1"/>
    <row r="78" spans="1:11" ht="25" hidden="1" customHeight="1" outlineLevel="1"/>
    <row r="79" spans="1:11" ht="25" hidden="1" customHeight="1" outlineLevel="1"/>
    <row r="80" spans="1:11" ht="25" hidden="1" customHeight="1" outlineLevel="1"/>
    <row r="81" spans="1:11" ht="25" hidden="1" customHeight="1" outlineLevel="1"/>
    <row r="82" spans="1:11" ht="25" customHeight="1" collapsed="1">
      <c r="A82" s="61"/>
      <c r="B82" s="61" t="s">
        <v>162</v>
      </c>
      <c r="C82" s="61"/>
      <c r="D82" s="87"/>
      <c r="E82" s="63"/>
      <c r="F82" s="64"/>
      <c r="G82" s="65">
        <f>(G11+G17+G32+G38+G47+G57+G62+G69+G75)*0.15</f>
        <v>-375.834</v>
      </c>
      <c r="H82" s="65"/>
      <c r="I82" s="65">
        <f>0.15*(I11+I17+I32+I38+I47+I57+I62+I69+I75)</f>
        <v>-542.10899999999992</v>
      </c>
      <c r="J82" s="62"/>
      <c r="K82" s="65">
        <f>0.15*(K11+K17+K32+K38+K47+K57+K62+K69+K75)</f>
        <v>0</v>
      </c>
    </row>
    <row r="83" spans="1:11" ht="25" customHeight="1">
      <c r="A83" s="41" t="s">
        <v>161</v>
      </c>
      <c r="B83" s="41"/>
      <c r="C83" s="41"/>
      <c r="D83" s="81"/>
      <c r="E83" s="43"/>
      <c r="F83" s="44"/>
      <c r="G83" s="45">
        <f>G8+G11+G17+G32+G38+G47+G57+G62+G69+G75+G82</f>
        <v>435.60599999999982</v>
      </c>
      <c r="H83" s="45"/>
      <c r="I83" s="45">
        <f>SUM(I11:I82)</f>
        <v>-8515.4790000000012</v>
      </c>
      <c r="J83" s="42"/>
      <c r="K83" s="45">
        <f>SUM(K11:K82)</f>
        <v>0</v>
      </c>
    </row>
    <row r="84" spans="1:11" ht="25" customHeight="1"/>
    <row r="85" spans="1:11" ht="25" customHeight="1"/>
    <row r="86" spans="1:11" ht="25" customHeight="1"/>
    <row r="87" spans="1:11" ht="25" customHeight="1"/>
    <row r="88" spans="1:11" ht="25" customHeight="1"/>
  </sheetData>
  <mergeCells count="1">
    <mergeCell ref="G1:I1"/>
  </mergeCells>
  <pageMargins left="0.25" right="0.25" top="0.75" bottom="0.75" header="0.3" footer="0.3"/>
  <pageSetup orientation="portrait" horizontalDpi="0" verticalDpi="0"/>
  <headerFooter>
    <oddHeader>&amp;LPettycoat Junction Composite Squadron
Emergency Services Training Course</oddHeader>
  </headerFooter>
  <ignoredErrors>
    <ignoredError sqref="G4 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GSAR-Basic &amp; UDF</vt:lpstr>
      <vt:lpstr>Blank Schedule</vt:lpstr>
      <vt:lpstr>Budget Summary - View This</vt:lpstr>
      <vt:lpstr>Budget Details - Edit this </vt:lpstr>
      <vt:lpstr>'Blank Schedule'!Print_Area</vt:lpstr>
      <vt:lpstr>'GSAR-Basic &amp; UDF'!Print_Area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Bos</dc:creator>
  <cp:lastModifiedBy>Ed Bos</cp:lastModifiedBy>
  <dcterms:created xsi:type="dcterms:W3CDTF">2020-06-15T03:20:00Z</dcterms:created>
  <dcterms:modified xsi:type="dcterms:W3CDTF">2020-06-20T00:17:47Z</dcterms:modified>
</cp:coreProperties>
</file>