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se/Desktop/Fundraising 2022 Pres/"/>
    </mc:Choice>
  </mc:AlternateContent>
  <xr:revisionPtr revIDLastSave="0" documentId="13_ncr:1_{096F190E-7057-EC45-BFEE-E357F1C79CB7}" xr6:coauthVersionLast="36" xr6:coauthVersionMax="47" xr10:uidLastSave="{00000000-0000-0000-0000-000000000000}"/>
  <bookViews>
    <workbookView xWindow="0" yWindow="500" windowWidth="45560" windowHeight="219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P1" i="1" l="1"/>
  <c r="L13" i="1"/>
  <c r="M13" i="1"/>
  <c r="N13" i="1"/>
  <c r="L14" i="1"/>
  <c r="M14" i="1"/>
  <c r="N14" i="1"/>
  <c r="L15" i="1"/>
  <c r="M15" i="1"/>
  <c r="N15" i="1"/>
  <c r="L16" i="1"/>
  <c r="M16" i="1"/>
  <c r="N16" i="1"/>
  <c r="L12" i="1"/>
  <c r="M12" i="1"/>
  <c r="J10" i="1"/>
  <c r="L5" i="1"/>
  <c r="M5" i="1"/>
  <c r="N5" i="1"/>
  <c r="N4" i="1"/>
  <c r="N17" i="1"/>
  <c r="N18" i="1"/>
  <c r="N6" i="1"/>
  <c r="N7" i="1"/>
  <c r="L4" i="1"/>
  <c r="M4" i="1"/>
  <c r="L17" i="1"/>
  <c r="L18" i="1"/>
  <c r="M18" i="1"/>
  <c r="L6" i="1"/>
  <c r="L7" i="1"/>
  <c r="M7" i="1"/>
  <c r="J3" i="1"/>
  <c r="L3" i="1"/>
  <c r="J1" i="1"/>
  <c r="N3" i="1"/>
  <c r="N1" i="1"/>
  <c r="J11" i="1"/>
  <c r="M17" i="1"/>
  <c r="M6" i="1"/>
  <c r="M3" i="1"/>
  <c r="L1" i="1"/>
</calcChain>
</file>

<file path=xl/sharedStrings.xml><?xml version="1.0" encoding="utf-8"?>
<sst xmlns="http://schemas.openxmlformats.org/spreadsheetml/2006/main" count="105" uniqueCount="76">
  <si>
    <t>AUCTION TOTALS</t>
  </si>
  <si>
    <t>Pkg</t>
  </si>
  <si>
    <t>Point of Contact</t>
  </si>
  <si>
    <t>Donor Name</t>
  </si>
  <si>
    <t>Donor Company</t>
  </si>
  <si>
    <t>Donor Mailing Address</t>
  </si>
  <si>
    <t>Donor Email</t>
  </si>
  <si>
    <t>Donor Phone</t>
  </si>
  <si>
    <t>Donation</t>
  </si>
  <si>
    <t>Value</t>
  </si>
  <si>
    <t>Restriction(s)</t>
  </si>
  <si>
    <t>STARTING BID</t>
  </si>
  <si>
    <t>BID INCREMENT</t>
  </si>
  <si>
    <t>BUY IT NOW</t>
  </si>
  <si>
    <t>Winning Bidder</t>
  </si>
  <si>
    <t>Winning Bid</t>
  </si>
  <si>
    <t>Rothco MOLLE Tactical Briefcase &amp; "Survival Kit for Leaders"</t>
  </si>
  <si>
    <t>Cash</t>
  </si>
  <si>
    <t>BBQ Catering for up to 25 People</t>
  </si>
  <si>
    <t>NW Oregon?</t>
  </si>
  <si>
    <t>Hand-Forged Knife</t>
  </si>
  <si>
    <t>Card via Eventbrite</t>
  </si>
  <si>
    <t>Vineyard Tour</t>
  </si>
  <si>
    <t>Over 21</t>
  </si>
  <si>
    <t>The Columbia Composite Squadron</t>
  </si>
  <si>
    <t>Carhartt Gift Card</t>
  </si>
  <si>
    <t>Craft Depot Gift Card</t>
  </si>
  <si>
    <t>Fred Meyer Gift Card</t>
  </si>
  <si>
    <t>Oregon Wing Headquarters</t>
  </si>
  <si>
    <t>Craft Supplies</t>
  </si>
  <si>
    <t>Package Total</t>
  </si>
  <si>
    <t>Video Business Card</t>
  </si>
  <si>
    <t>Near PDX</t>
  </si>
  <si>
    <t>Vamp Squad Novel Series</t>
  </si>
  <si>
    <t>The Eyes Have It</t>
  </si>
  <si>
    <t>Li'l Guy</t>
  </si>
  <si>
    <t>Blue Heron Drone</t>
  </si>
  <si>
    <t>Etched Mirror, Framed</t>
  </si>
  <si>
    <t>Etched Coasters, 6 ea.</t>
  </si>
  <si>
    <t>Cash Donation</t>
  </si>
  <si>
    <t>Bilbo Baggins</t>
  </si>
  <si>
    <t>PCR</t>
  </si>
  <si>
    <t>Sterling Archer</t>
  </si>
  <si>
    <t>The BBQ Joint</t>
  </si>
  <si>
    <t>Ms. Frizzle</t>
  </si>
  <si>
    <t>Mr. Frizzle</t>
  </si>
  <si>
    <t>Knife Maker</t>
  </si>
  <si>
    <t>Merlot Family Vineyards</t>
  </si>
  <si>
    <t>Bruce Wayne</t>
  </si>
  <si>
    <t>Spongebob Squarepants</t>
  </si>
  <si>
    <t>Craft Supply Co</t>
  </si>
  <si>
    <t>Grocery Store. Inc.</t>
  </si>
  <si>
    <t>Kim Possible</t>
  </si>
  <si>
    <t>Bart Simpson</t>
  </si>
  <si>
    <t>Simpson Productions</t>
  </si>
  <si>
    <t>Hermione Granger</t>
  </si>
  <si>
    <t>Katniss Everdeen</t>
  </si>
  <si>
    <t>Ron Weasley</t>
  </si>
  <si>
    <t>Katniss Everdeeb</t>
  </si>
  <si>
    <t>Cho Chang</t>
  </si>
  <si>
    <t>Method</t>
  </si>
  <si>
    <t>Check# 1234</t>
  </si>
  <si>
    <t>40 by card
2 cash</t>
  </si>
  <si>
    <t>-</t>
  </si>
  <si>
    <t>Donor Letter Sent?</t>
  </si>
  <si>
    <t>Winning Bidder Letter Sent?</t>
  </si>
  <si>
    <t>Bob Cratchett</t>
  </si>
  <si>
    <t>Estella Havisham</t>
  </si>
  <si>
    <t>George Radfoot</t>
  </si>
  <si>
    <t>Charity Pecksniff</t>
  </si>
  <si>
    <t>Emily Wardle</t>
  </si>
  <si>
    <t>Horatio Fizkin</t>
  </si>
  <si>
    <t>Alfred Lammie</t>
  </si>
  <si>
    <t>Agnes Wickfield</t>
  </si>
  <si>
    <t>Abel Magwitch</t>
  </si>
  <si>
    <t>Galinda Upland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</si>
</sst>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4" fontId="0" fillId="0" borderId="1" xfId="1" applyFont="1" applyBorder="1"/>
    <xf numFmtId="0" fontId="5" fillId="4" borderId="1" xfId="0" applyFont="1" applyFill="1" applyBorder="1" applyAlignment="1">
      <alignment horizontal="center"/>
    </xf>
    <xf numFmtId="44" fontId="5" fillId="4" borderId="1" xfId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44" fontId="4" fillId="2" borderId="1" xfId="1" applyFont="1" applyFill="1" applyBorder="1"/>
    <xf numFmtId="44" fontId="0" fillId="0" borderId="1" xfId="0" applyNumberFormat="1" applyBorder="1"/>
    <xf numFmtId="0" fontId="0" fillId="0" borderId="1" xfId="0" applyBorder="1" applyAlignment="1">
      <alignment vertical="top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44" fontId="0" fillId="3" borderId="1" xfId="1" applyFont="1" applyFill="1" applyBorder="1"/>
    <xf numFmtId="44" fontId="0" fillId="3" borderId="1" xfId="0" applyNumberFormat="1" applyFill="1" applyBorder="1"/>
    <xf numFmtId="0" fontId="0" fillId="3" borderId="1" xfId="0" applyFill="1" applyBorder="1" applyAlignment="1">
      <alignment vertical="top"/>
    </xf>
    <xf numFmtId="0" fontId="2" fillId="0" borderId="1" xfId="2" applyBorder="1"/>
    <xf numFmtId="0" fontId="2" fillId="3" borderId="1" xfId="2" applyFill="1" applyBorder="1"/>
    <xf numFmtId="0" fontId="0" fillId="3" borderId="1" xfId="0" applyFill="1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/>
    </xf>
    <xf numFmtId="44" fontId="3" fillId="3" borderId="1" xfId="1" applyFont="1" applyFill="1" applyBorder="1"/>
    <xf numFmtId="0" fontId="3" fillId="3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4" fontId="1" fillId="0" borderId="1" xfId="1" applyFont="1" applyBorder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44" fontId="1" fillId="3" borderId="1" xfId="1" applyFont="1" applyFill="1" applyBorder="1" applyAlignment="1">
      <alignment horizontal="left"/>
    </xf>
    <xf numFmtId="4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 vertical="top"/>
    </xf>
    <xf numFmtId="44" fontId="1" fillId="0" borderId="1" xfId="1" applyFont="1" applyBorder="1" applyAlignment="1">
      <alignment horizontal="left"/>
    </xf>
    <xf numFmtId="4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center"/>
    </xf>
    <xf numFmtId="44" fontId="1" fillId="3" borderId="1" xfId="1" applyFont="1" applyFill="1" applyBorder="1"/>
    <xf numFmtId="44" fontId="0" fillId="0" borderId="1" xfId="0" applyNumberFormat="1" applyBorder="1" applyAlignment="1">
      <alignment vertical="top"/>
    </xf>
    <xf numFmtId="44" fontId="0" fillId="5" borderId="1" xfId="0" applyNumberFormat="1" applyFill="1" applyBorder="1"/>
    <xf numFmtId="44" fontId="0" fillId="5" borderId="1" xfId="1" applyFont="1" applyFill="1" applyBorder="1"/>
    <xf numFmtId="0" fontId="0" fillId="5" borderId="1" xfId="0" applyFill="1" applyBorder="1"/>
    <xf numFmtId="0" fontId="3" fillId="6" borderId="1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workbookViewId="0">
      <selection activeCell="A19" sqref="A19"/>
    </sheetView>
  </sheetViews>
  <sheetFormatPr baseColWidth="10" defaultColWidth="8.83203125" defaultRowHeight="15" x14ac:dyDescent="0.2"/>
  <cols>
    <col min="1" max="1" width="8.83203125" style="3"/>
    <col min="2" max="3" width="19.5" bestFit="1" customWidth="1"/>
    <col min="4" max="4" width="28.1640625" bestFit="1" customWidth="1"/>
    <col min="5" max="5" width="35.5" customWidth="1"/>
    <col min="6" max="6" width="24.5" customWidth="1"/>
    <col min="7" max="7" width="23" customWidth="1"/>
    <col min="9" max="9" width="28.1640625" customWidth="1"/>
    <col min="10" max="10" width="10.1640625" style="1" bestFit="1" customWidth="1"/>
    <col min="11" max="11" width="31" customWidth="1"/>
    <col min="12" max="12" width="12.5" bestFit="1" customWidth="1"/>
    <col min="13" max="13" width="14.33203125" bestFit="1" customWidth="1"/>
    <col min="14" max="14" width="11.1640625" bestFit="1" customWidth="1"/>
    <col min="15" max="15" width="23.83203125" customWidth="1"/>
    <col min="16" max="16" width="12.1640625" bestFit="1" customWidth="1"/>
    <col min="17" max="18" width="23.83203125" customWidth="1"/>
    <col min="19" max="19" width="16.5" bestFit="1" customWidth="1"/>
  </cols>
  <sheetData>
    <row r="1" spans="1:20" ht="14.5" customHeight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8">
        <f>SUM(J3:J10)+SUM(J12:J18)</f>
        <v>4613.13</v>
      </c>
      <c r="K1" s="8"/>
      <c r="L1" s="8">
        <f>SUM(L3:L18)</f>
        <v>1156</v>
      </c>
      <c r="M1" s="8"/>
      <c r="N1" s="8">
        <f>SUM(N3:N18)</f>
        <v>5394</v>
      </c>
      <c r="O1" s="8"/>
      <c r="P1" s="8">
        <f>SUM(P3:P24)</f>
        <v>639</v>
      </c>
      <c r="Q1" s="8"/>
      <c r="R1" s="8"/>
      <c r="S1" s="8"/>
    </row>
    <row r="2" spans="1:20" x14ac:dyDescent="0.2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/>
      <c r="I2" s="10" t="s">
        <v>8</v>
      </c>
      <c r="J2" s="11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1" t="s">
        <v>15</v>
      </c>
      <c r="Q2" s="10" t="s">
        <v>64</v>
      </c>
      <c r="R2" s="10" t="s">
        <v>65</v>
      </c>
      <c r="S2" s="10" t="s">
        <v>60</v>
      </c>
    </row>
    <row r="3" spans="1:20" x14ac:dyDescent="0.2">
      <c r="A3" s="4">
        <v>1</v>
      </c>
      <c r="B3" s="5" t="s">
        <v>40</v>
      </c>
      <c r="C3" s="5" t="s">
        <v>40</v>
      </c>
      <c r="D3" s="5" t="s">
        <v>41</v>
      </c>
      <c r="E3" s="5"/>
      <c r="F3" s="5"/>
      <c r="G3" s="5"/>
      <c r="H3" s="5"/>
      <c r="I3" s="5" t="s">
        <v>16</v>
      </c>
      <c r="J3" s="6">
        <f>22+91</f>
        <v>113</v>
      </c>
      <c r="K3" s="5"/>
      <c r="L3" s="12">
        <f>ROUNDUP(J3*0.25,0)</f>
        <v>29</v>
      </c>
      <c r="M3" s="6">
        <f>ROUNDUP(L3*0.1,0)</f>
        <v>3</v>
      </c>
      <c r="N3" s="12">
        <f>ROUNDUP(J3*1.25,0)</f>
        <v>142</v>
      </c>
      <c r="O3" s="5" t="s">
        <v>67</v>
      </c>
      <c r="P3" s="12">
        <v>60</v>
      </c>
      <c r="Q3" s="13"/>
      <c r="R3" s="13"/>
      <c r="S3" s="5" t="s">
        <v>17</v>
      </c>
      <c r="T3" s="2"/>
    </row>
    <row r="4" spans="1:20" x14ac:dyDescent="0.2">
      <c r="A4" s="14">
        <v>2</v>
      </c>
      <c r="B4" s="15" t="s">
        <v>42</v>
      </c>
      <c r="C4" s="15" t="s">
        <v>42</v>
      </c>
      <c r="D4" s="15" t="s">
        <v>43</v>
      </c>
      <c r="E4" s="15"/>
      <c r="F4" s="15"/>
      <c r="G4" s="15"/>
      <c r="H4" s="15"/>
      <c r="I4" s="15" t="s">
        <v>18</v>
      </c>
      <c r="J4" s="16">
        <v>300</v>
      </c>
      <c r="K4" s="15" t="s">
        <v>19</v>
      </c>
      <c r="L4" s="17">
        <f t="shared" ref="L4:L7" si="0">ROUNDUP(J4*0.25,0)</f>
        <v>75</v>
      </c>
      <c r="M4" s="16">
        <f t="shared" ref="M4:M16" si="1">ROUNDUP(L4*0.1,0)</f>
        <v>8</v>
      </c>
      <c r="N4" s="17">
        <f t="shared" ref="N4:N7" si="2">ROUNDUP(J4*1.25,0)</f>
        <v>375</v>
      </c>
      <c r="O4" s="15" t="s">
        <v>66</v>
      </c>
      <c r="P4" s="17">
        <v>133</v>
      </c>
      <c r="Q4" s="18"/>
      <c r="R4" s="18"/>
      <c r="S4" s="15"/>
      <c r="T4" s="2"/>
    </row>
    <row r="5" spans="1:20" x14ac:dyDescent="0.2">
      <c r="A5" s="4">
        <v>3</v>
      </c>
      <c r="B5" s="5" t="s">
        <v>44</v>
      </c>
      <c r="C5" s="5" t="s">
        <v>45</v>
      </c>
      <c r="D5" s="5" t="s">
        <v>46</v>
      </c>
      <c r="E5" s="5"/>
      <c r="F5" s="19"/>
      <c r="G5" s="5"/>
      <c r="H5" s="5"/>
      <c r="I5" s="5" t="s">
        <v>20</v>
      </c>
      <c r="J5" s="6">
        <v>200</v>
      </c>
      <c r="K5" s="5"/>
      <c r="L5" s="12">
        <f t="shared" si="0"/>
        <v>50</v>
      </c>
      <c r="M5" s="6">
        <f t="shared" si="1"/>
        <v>5</v>
      </c>
      <c r="N5" s="12">
        <f t="shared" si="2"/>
        <v>250</v>
      </c>
      <c r="O5" s="5" t="s">
        <v>68</v>
      </c>
      <c r="P5" s="12">
        <v>59</v>
      </c>
      <c r="Q5" s="13"/>
      <c r="R5" s="13"/>
      <c r="S5" s="5" t="s">
        <v>21</v>
      </c>
      <c r="T5" s="2"/>
    </row>
    <row r="6" spans="1:20" x14ac:dyDescent="0.2">
      <c r="A6" s="14">
        <v>4</v>
      </c>
      <c r="B6" s="15" t="s">
        <v>44</v>
      </c>
      <c r="C6" s="15"/>
      <c r="D6" s="15" t="s">
        <v>47</v>
      </c>
      <c r="E6" s="15"/>
      <c r="F6" s="20"/>
      <c r="G6" s="15"/>
      <c r="H6" s="15"/>
      <c r="I6" s="15" t="s">
        <v>22</v>
      </c>
      <c r="J6" s="16">
        <v>160</v>
      </c>
      <c r="K6" s="15" t="s">
        <v>23</v>
      </c>
      <c r="L6" s="17">
        <f t="shared" si="0"/>
        <v>40</v>
      </c>
      <c r="M6" s="16">
        <f t="shared" si="1"/>
        <v>4</v>
      </c>
      <c r="N6" s="17">
        <f t="shared" si="2"/>
        <v>200</v>
      </c>
      <c r="O6" s="15" t="s">
        <v>69</v>
      </c>
      <c r="P6" s="17">
        <v>60</v>
      </c>
      <c r="Q6" s="18"/>
      <c r="R6" s="18"/>
      <c r="S6" s="15" t="s">
        <v>61</v>
      </c>
      <c r="T6" s="2"/>
    </row>
    <row r="7" spans="1:20" x14ac:dyDescent="0.2">
      <c r="A7" s="4">
        <v>5</v>
      </c>
      <c r="B7" s="5" t="s">
        <v>48</v>
      </c>
      <c r="C7" s="5" t="s">
        <v>48</v>
      </c>
      <c r="D7" s="5" t="s">
        <v>24</v>
      </c>
      <c r="E7" s="5"/>
      <c r="F7" s="5"/>
      <c r="G7" s="5"/>
      <c r="H7" s="5"/>
      <c r="I7" s="5" t="s">
        <v>25</v>
      </c>
      <c r="J7" s="6">
        <v>100</v>
      </c>
      <c r="K7" s="5"/>
      <c r="L7" s="12">
        <f t="shared" si="0"/>
        <v>25</v>
      </c>
      <c r="M7" s="6">
        <f t="shared" si="1"/>
        <v>3</v>
      </c>
      <c r="N7" s="12">
        <f t="shared" si="2"/>
        <v>125</v>
      </c>
      <c r="O7" s="5" t="s">
        <v>70</v>
      </c>
      <c r="P7" s="12">
        <v>40</v>
      </c>
      <c r="Q7" s="13"/>
      <c r="R7" s="13"/>
      <c r="S7" s="5"/>
      <c r="T7" s="2"/>
    </row>
    <row r="8" spans="1:20" ht="15" customHeight="1" x14ac:dyDescent="0.2">
      <c r="A8" s="21">
        <v>6</v>
      </c>
      <c r="B8" s="15" t="s">
        <v>49</v>
      </c>
      <c r="C8" s="15"/>
      <c r="D8" s="15" t="s">
        <v>50</v>
      </c>
      <c r="E8" s="15"/>
      <c r="F8" s="15"/>
      <c r="G8" s="15"/>
      <c r="H8" s="15"/>
      <c r="I8" s="15" t="s">
        <v>26</v>
      </c>
      <c r="J8" s="16">
        <v>25</v>
      </c>
      <c r="K8" s="15"/>
      <c r="L8" s="22">
        <v>20</v>
      </c>
      <c r="M8" s="23">
        <v>2</v>
      </c>
      <c r="N8" s="22">
        <v>99</v>
      </c>
      <c r="O8" s="24" t="s">
        <v>71</v>
      </c>
      <c r="P8" s="22">
        <v>42</v>
      </c>
      <c r="Q8" s="25"/>
      <c r="R8" s="25"/>
      <c r="S8" s="26" t="s">
        <v>62</v>
      </c>
      <c r="T8" s="2"/>
    </row>
    <row r="9" spans="1:20" x14ac:dyDescent="0.2">
      <c r="A9" s="21"/>
      <c r="B9" s="15" t="s">
        <v>44</v>
      </c>
      <c r="C9" s="15"/>
      <c r="D9" s="15" t="s">
        <v>51</v>
      </c>
      <c r="E9" s="15"/>
      <c r="F9" s="15"/>
      <c r="G9" s="15"/>
      <c r="H9" s="15"/>
      <c r="I9" s="15" t="s">
        <v>27</v>
      </c>
      <c r="J9" s="16">
        <v>40</v>
      </c>
      <c r="K9" s="15"/>
      <c r="L9" s="22"/>
      <c r="M9" s="23"/>
      <c r="N9" s="22"/>
      <c r="O9" s="24"/>
      <c r="P9" s="22"/>
      <c r="Q9" s="25"/>
      <c r="R9" s="25"/>
      <c r="S9" s="26"/>
      <c r="T9" s="2"/>
    </row>
    <row r="10" spans="1:20" x14ac:dyDescent="0.2">
      <c r="A10" s="21"/>
      <c r="B10" s="15" t="s">
        <v>49</v>
      </c>
      <c r="C10" s="15"/>
      <c r="D10" s="15" t="s">
        <v>28</v>
      </c>
      <c r="E10" s="15"/>
      <c r="F10" s="15"/>
      <c r="G10" s="15"/>
      <c r="H10" s="15"/>
      <c r="I10" s="15" t="s">
        <v>29</v>
      </c>
      <c r="J10" s="16">
        <f>2.99+3.99+2.15+5</f>
        <v>14.13</v>
      </c>
      <c r="K10" s="15"/>
      <c r="L10" s="22"/>
      <c r="M10" s="23"/>
      <c r="N10" s="22"/>
      <c r="O10" s="24"/>
      <c r="P10" s="22"/>
      <c r="Q10" s="25"/>
      <c r="R10" s="25"/>
      <c r="S10" s="26"/>
      <c r="T10" s="2"/>
    </row>
    <row r="11" spans="1:20" x14ac:dyDescent="0.2">
      <c r="A11" s="21"/>
      <c r="B11" s="46" t="s">
        <v>30</v>
      </c>
      <c r="C11" s="46"/>
      <c r="D11" s="46"/>
      <c r="E11" s="46"/>
      <c r="F11" s="46"/>
      <c r="G11" s="46"/>
      <c r="H11" s="46"/>
      <c r="I11" s="46"/>
      <c r="J11" s="27">
        <f>SUM(J8:J10)</f>
        <v>79.13</v>
      </c>
      <c r="K11" s="28"/>
      <c r="L11" s="22"/>
      <c r="M11" s="23"/>
      <c r="N11" s="22"/>
      <c r="O11" s="24"/>
      <c r="P11" s="22"/>
      <c r="Q11" s="25"/>
      <c r="R11" s="25"/>
      <c r="S11" s="26"/>
      <c r="T11" s="2"/>
    </row>
    <row r="12" spans="1:20" x14ac:dyDescent="0.2">
      <c r="A12" s="4">
        <v>7</v>
      </c>
      <c r="B12" s="29" t="s">
        <v>52</v>
      </c>
      <c r="C12" s="29" t="s">
        <v>53</v>
      </c>
      <c r="D12" s="29" t="s">
        <v>54</v>
      </c>
      <c r="E12" s="30"/>
      <c r="F12" s="30"/>
      <c r="G12" s="29"/>
      <c r="H12" s="30"/>
      <c r="I12" s="29" t="s">
        <v>31</v>
      </c>
      <c r="J12" s="31">
        <v>2500</v>
      </c>
      <c r="K12" s="5" t="s">
        <v>32</v>
      </c>
      <c r="L12" s="12">
        <f t="shared" ref="L12" si="3">ROUNDUP(J12*0.25,0)</f>
        <v>625</v>
      </c>
      <c r="M12" s="6">
        <f t="shared" si="1"/>
        <v>63</v>
      </c>
      <c r="N12" s="12">
        <v>2750</v>
      </c>
      <c r="O12" s="5"/>
      <c r="P12" s="12">
        <v>0</v>
      </c>
      <c r="Q12" s="13"/>
      <c r="R12" s="13"/>
      <c r="S12" s="5"/>
      <c r="T12" s="2"/>
    </row>
    <row r="13" spans="1:20" x14ac:dyDescent="0.2">
      <c r="A13" s="14">
        <v>8</v>
      </c>
      <c r="B13" s="32" t="s">
        <v>55</v>
      </c>
      <c r="C13" s="33" t="s">
        <v>59</v>
      </c>
      <c r="D13" s="33"/>
      <c r="E13" s="33"/>
      <c r="F13" s="33"/>
      <c r="G13" s="33"/>
      <c r="H13" s="33"/>
      <c r="I13" s="33" t="s">
        <v>33</v>
      </c>
      <c r="J13" s="34">
        <v>36</v>
      </c>
      <c r="K13" s="33"/>
      <c r="L13" s="35">
        <f t="shared" ref="L13:L16" si="4">ROUNDUP(J13*0.25,0)</f>
        <v>9</v>
      </c>
      <c r="M13" s="34">
        <f t="shared" si="1"/>
        <v>1</v>
      </c>
      <c r="N13" s="35">
        <f t="shared" ref="N13:N16" si="5">ROUNDUP(J13*1.25,0)</f>
        <v>45</v>
      </c>
      <c r="O13" s="33" t="s">
        <v>44</v>
      </c>
      <c r="P13" s="17">
        <v>20</v>
      </c>
      <c r="Q13" s="36"/>
      <c r="R13" s="36"/>
      <c r="S13" s="33" t="s">
        <v>17</v>
      </c>
      <c r="T13" s="2"/>
    </row>
    <row r="14" spans="1:20" x14ac:dyDescent="0.2">
      <c r="A14" s="4">
        <v>9</v>
      </c>
      <c r="B14" s="29" t="s">
        <v>55</v>
      </c>
      <c r="C14" s="29" t="s">
        <v>57</v>
      </c>
      <c r="D14" s="29"/>
      <c r="E14" s="29"/>
      <c r="F14" s="29"/>
      <c r="G14" s="29"/>
      <c r="H14" s="29"/>
      <c r="I14" s="29" t="s">
        <v>34</v>
      </c>
      <c r="J14" s="37">
        <v>425</v>
      </c>
      <c r="K14" s="29"/>
      <c r="L14" s="38">
        <f t="shared" si="4"/>
        <v>107</v>
      </c>
      <c r="M14" s="37">
        <f t="shared" si="1"/>
        <v>11</v>
      </c>
      <c r="N14" s="38">
        <f t="shared" si="5"/>
        <v>532</v>
      </c>
      <c r="O14" s="29"/>
      <c r="P14" s="12">
        <v>0</v>
      </c>
      <c r="Q14" s="39"/>
      <c r="R14" s="39"/>
      <c r="S14" s="29"/>
      <c r="T14" s="2"/>
    </row>
    <row r="15" spans="1:20" x14ac:dyDescent="0.2">
      <c r="A15" s="14">
        <v>10</v>
      </c>
      <c r="B15" s="33" t="s">
        <v>55</v>
      </c>
      <c r="C15" s="33" t="s">
        <v>57</v>
      </c>
      <c r="D15" s="40"/>
      <c r="E15" s="40"/>
      <c r="F15" s="40"/>
      <c r="G15" s="40"/>
      <c r="H15" s="40"/>
      <c r="I15" s="33" t="s">
        <v>35</v>
      </c>
      <c r="J15" s="41">
        <v>400</v>
      </c>
      <c r="K15" s="15"/>
      <c r="L15" s="17">
        <f t="shared" si="4"/>
        <v>100</v>
      </c>
      <c r="M15" s="41">
        <f t="shared" si="1"/>
        <v>10</v>
      </c>
      <c r="N15" s="17">
        <f t="shared" si="5"/>
        <v>500</v>
      </c>
      <c r="O15" s="15" t="s">
        <v>67</v>
      </c>
      <c r="P15" s="17">
        <v>50</v>
      </c>
      <c r="Q15" s="18"/>
      <c r="R15" s="18"/>
      <c r="S15" s="15"/>
      <c r="T15" s="2"/>
    </row>
    <row r="16" spans="1:20" x14ac:dyDescent="0.2">
      <c r="A16" s="4">
        <v>11</v>
      </c>
      <c r="B16" s="29" t="s">
        <v>56</v>
      </c>
      <c r="C16" s="29" t="s">
        <v>58</v>
      </c>
      <c r="D16" s="29"/>
      <c r="E16" s="30"/>
      <c r="F16" s="30"/>
      <c r="G16" s="30"/>
      <c r="H16" s="30"/>
      <c r="I16" s="29" t="s">
        <v>36</v>
      </c>
      <c r="J16" s="31">
        <v>150</v>
      </c>
      <c r="K16" s="5"/>
      <c r="L16" s="12">
        <f t="shared" si="4"/>
        <v>38</v>
      </c>
      <c r="M16" s="31">
        <f t="shared" si="1"/>
        <v>4</v>
      </c>
      <c r="N16" s="12">
        <f t="shared" si="5"/>
        <v>188</v>
      </c>
      <c r="O16" s="5" t="s">
        <v>72</v>
      </c>
      <c r="P16" s="12">
        <v>70</v>
      </c>
      <c r="Q16" s="13"/>
      <c r="R16" s="13"/>
      <c r="S16" s="5" t="s">
        <v>21</v>
      </c>
      <c r="T16" s="2"/>
    </row>
    <row r="17" spans="1:20" x14ac:dyDescent="0.2">
      <c r="A17" s="14">
        <v>12</v>
      </c>
      <c r="B17" s="15" t="s">
        <v>49</v>
      </c>
      <c r="C17" s="15" t="s">
        <v>49</v>
      </c>
      <c r="D17" s="15"/>
      <c r="E17" s="15"/>
      <c r="F17" s="20"/>
      <c r="G17" s="15"/>
      <c r="H17" s="15"/>
      <c r="I17" s="15" t="s">
        <v>37</v>
      </c>
      <c r="J17" s="16">
        <v>100</v>
      </c>
      <c r="K17" s="15"/>
      <c r="L17" s="17">
        <f>ROUNDUP(J17*0.25,0)</f>
        <v>25</v>
      </c>
      <c r="M17" s="16">
        <f>ROUNDUP(L17*0.1,0)</f>
        <v>3</v>
      </c>
      <c r="N17" s="17">
        <f>ROUNDUP(J17*1.25,0)</f>
        <v>125</v>
      </c>
      <c r="O17" s="15" t="s">
        <v>73</v>
      </c>
      <c r="P17" s="17">
        <v>25</v>
      </c>
      <c r="Q17" s="18"/>
      <c r="R17" s="18"/>
      <c r="S17" s="15"/>
      <c r="T17" s="2"/>
    </row>
    <row r="18" spans="1:20" x14ac:dyDescent="0.2">
      <c r="A18" s="4">
        <v>13</v>
      </c>
      <c r="B18" s="5" t="s">
        <v>49</v>
      </c>
      <c r="C18" s="5" t="s">
        <v>49</v>
      </c>
      <c r="D18" s="5"/>
      <c r="E18" s="5"/>
      <c r="F18" s="19"/>
      <c r="G18" s="5"/>
      <c r="H18" s="5"/>
      <c r="I18" s="5" t="s">
        <v>38</v>
      </c>
      <c r="J18" s="6">
        <v>50</v>
      </c>
      <c r="K18" s="5"/>
      <c r="L18" s="12">
        <f>ROUNDUP(J18*0.25,0)</f>
        <v>13</v>
      </c>
      <c r="M18" s="6">
        <f>ROUNDUP(L18*0.1,0)</f>
        <v>2</v>
      </c>
      <c r="N18" s="12">
        <f>ROUNDUP(J18*1.25,0)</f>
        <v>63</v>
      </c>
      <c r="O18" s="5" t="s">
        <v>74</v>
      </c>
      <c r="P18" s="12">
        <v>30</v>
      </c>
      <c r="Q18" s="13"/>
      <c r="R18" s="13"/>
      <c r="S18" s="5" t="s">
        <v>21</v>
      </c>
      <c r="T18" s="2"/>
    </row>
    <row r="19" spans="1:20" x14ac:dyDescent="0.2">
      <c r="A19" s="14" t="s">
        <v>63</v>
      </c>
      <c r="B19" s="15"/>
      <c r="C19" s="15"/>
      <c r="D19" s="15"/>
      <c r="E19" s="15"/>
      <c r="F19" s="20"/>
      <c r="G19" s="15"/>
      <c r="H19" s="15"/>
      <c r="I19" s="15" t="s">
        <v>39</v>
      </c>
      <c r="J19" s="44"/>
      <c r="K19" s="45"/>
      <c r="L19" s="43"/>
      <c r="M19" s="44"/>
      <c r="N19" s="43"/>
      <c r="O19" s="15" t="s">
        <v>75</v>
      </c>
      <c r="P19" s="17">
        <v>50</v>
      </c>
      <c r="Q19" s="18"/>
      <c r="R19" s="18"/>
      <c r="S19" s="15" t="s">
        <v>17</v>
      </c>
    </row>
    <row r="20" spans="1:20" x14ac:dyDescent="0.2">
      <c r="A20" s="4" t="s">
        <v>63</v>
      </c>
      <c r="B20" s="5"/>
      <c r="C20" s="5"/>
      <c r="D20" s="5"/>
      <c r="E20" s="5"/>
      <c r="F20" s="5"/>
      <c r="G20" s="5"/>
      <c r="H20" s="5"/>
      <c r="I20" s="5" t="s">
        <v>39</v>
      </c>
      <c r="J20" s="44"/>
      <c r="K20" s="45"/>
      <c r="L20" s="45"/>
      <c r="M20" s="45"/>
      <c r="N20" s="45"/>
      <c r="O20" s="12"/>
      <c r="P20" s="12">
        <v>0</v>
      </c>
      <c r="Q20" s="42"/>
      <c r="R20" s="42"/>
      <c r="S20" s="12"/>
    </row>
    <row r="21" spans="1:20" x14ac:dyDescent="0.2">
      <c r="A21" s="14" t="s">
        <v>63</v>
      </c>
      <c r="B21" s="15"/>
      <c r="C21" s="15"/>
      <c r="D21" s="15"/>
      <c r="E21" s="15"/>
      <c r="F21" s="20"/>
      <c r="G21" s="15"/>
      <c r="H21" s="15"/>
      <c r="I21" s="15" t="s">
        <v>39</v>
      </c>
      <c r="J21" s="44"/>
      <c r="K21" s="45"/>
      <c r="L21" s="43"/>
      <c r="M21" s="44"/>
      <c r="N21" s="43"/>
      <c r="O21" s="15"/>
      <c r="P21" s="17">
        <v>0</v>
      </c>
      <c r="Q21" s="18"/>
      <c r="R21" s="18"/>
      <c r="S21" s="15"/>
    </row>
    <row r="22" spans="1:20" x14ac:dyDescent="0.2">
      <c r="A22" s="4" t="s">
        <v>63</v>
      </c>
      <c r="B22" s="5"/>
      <c r="C22" s="5"/>
      <c r="D22" s="5"/>
      <c r="E22" s="5"/>
      <c r="F22" s="5"/>
      <c r="G22" s="5"/>
      <c r="H22" s="5"/>
      <c r="I22" s="5" t="s">
        <v>39</v>
      </c>
      <c r="J22" s="44"/>
      <c r="K22" s="45"/>
      <c r="L22" s="45"/>
      <c r="M22" s="45"/>
      <c r="N22" s="45"/>
      <c r="O22" s="12"/>
      <c r="P22" s="12">
        <v>0</v>
      </c>
      <c r="Q22" s="42"/>
      <c r="R22" s="42"/>
      <c r="S22" s="12"/>
    </row>
    <row r="23" spans="1:20" x14ac:dyDescent="0.2">
      <c r="A23" s="14" t="s">
        <v>63</v>
      </c>
      <c r="B23" s="15"/>
      <c r="C23" s="15"/>
      <c r="D23" s="15"/>
      <c r="E23" s="15"/>
      <c r="F23" s="20"/>
      <c r="G23" s="15"/>
      <c r="H23" s="15"/>
      <c r="I23" s="15" t="s">
        <v>39</v>
      </c>
      <c r="J23" s="44"/>
      <c r="K23" s="45"/>
      <c r="L23" s="43"/>
      <c r="M23" s="44"/>
      <c r="N23" s="43"/>
      <c r="O23" s="15"/>
      <c r="P23" s="17">
        <v>0</v>
      </c>
      <c r="Q23" s="18"/>
      <c r="R23" s="18"/>
      <c r="S23" s="15"/>
    </row>
    <row r="24" spans="1:20" x14ac:dyDescent="0.2">
      <c r="A24" s="4" t="s">
        <v>63</v>
      </c>
      <c r="B24" s="5"/>
      <c r="C24" s="5"/>
      <c r="D24" s="5"/>
      <c r="E24" s="5"/>
      <c r="F24" s="5"/>
      <c r="G24" s="5"/>
      <c r="H24" s="5"/>
      <c r="I24" s="5" t="s">
        <v>39</v>
      </c>
      <c r="J24" s="44"/>
      <c r="K24" s="45"/>
      <c r="L24" s="45"/>
      <c r="M24" s="45"/>
      <c r="N24" s="45"/>
      <c r="O24" s="12"/>
      <c r="P24" s="12">
        <v>0</v>
      </c>
      <c r="Q24" s="42"/>
      <c r="R24" s="42"/>
      <c r="S24" s="12"/>
    </row>
  </sheetData>
  <mergeCells count="11">
    <mergeCell ref="S8:S11"/>
    <mergeCell ref="R8:R11"/>
    <mergeCell ref="Q8:Q11"/>
    <mergeCell ref="A1:I1"/>
    <mergeCell ref="P8:P11"/>
    <mergeCell ref="A8:A11"/>
    <mergeCell ref="B11:I11"/>
    <mergeCell ref="O8:O11"/>
    <mergeCell ref="N8:N11"/>
    <mergeCell ref="M8:M11"/>
    <mergeCell ref="L8:L1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Bos, Edward A.</cp:lastModifiedBy>
  <cp:revision/>
  <dcterms:created xsi:type="dcterms:W3CDTF">2019-09-05T05:49:28Z</dcterms:created>
  <dcterms:modified xsi:type="dcterms:W3CDTF">2022-03-23T22:50:06Z</dcterms:modified>
  <cp:category/>
  <cp:contentStatus/>
</cp:coreProperties>
</file>